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RTOLIMA\POLITICA DE TRANSPARENCIA\"/>
    </mc:Choice>
  </mc:AlternateContent>
  <bookViews>
    <workbookView xWindow="0" yWindow="0" windowWidth="20490" windowHeight="6390"/>
  </bookViews>
  <sheets>
    <sheet name="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5" i="1" l="1"/>
  <c r="Z55" i="1"/>
  <c r="AA55" i="1"/>
  <c r="X55" i="1"/>
  <c r="M54" i="1"/>
  <c r="J54" i="1" s="1"/>
  <c r="H54" i="1"/>
  <c r="M53" i="1"/>
  <c r="L53" i="1" s="1"/>
  <c r="H53" i="1"/>
  <c r="M52" i="1"/>
  <c r="H52" i="1" s="1"/>
  <c r="M51" i="1"/>
  <c r="L51" i="1"/>
  <c r="M50" i="1"/>
  <c r="J50" i="1" s="1"/>
  <c r="H50" i="1"/>
  <c r="M49" i="1"/>
  <c r="H49" i="1" s="1"/>
  <c r="J49" i="1"/>
  <c r="M48" i="1"/>
  <c r="L48" i="1"/>
  <c r="M47" i="1"/>
  <c r="H47" i="1"/>
  <c r="M46" i="1"/>
  <c r="J46" i="1" s="1"/>
  <c r="L46" i="1"/>
  <c r="M45" i="1"/>
  <c r="L45" i="1" s="1"/>
  <c r="H45" i="1"/>
  <c r="M44" i="1"/>
  <c r="L44" i="1"/>
  <c r="M43" i="1"/>
  <c r="H43" i="1"/>
  <c r="M42" i="1"/>
  <c r="H42" i="1" s="1"/>
  <c r="J42" i="1"/>
  <c r="M41" i="1"/>
  <c r="L41" i="1" s="1"/>
  <c r="J41" i="1"/>
  <c r="M40" i="1"/>
  <c r="H40" i="1"/>
  <c r="M39" i="1"/>
  <c r="L39" i="1"/>
  <c r="M38" i="1"/>
  <c r="L38" i="1" s="1"/>
  <c r="H38" i="1"/>
  <c r="M37" i="1"/>
  <c r="L37" i="1" s="1"/>
  <c r="J37" i="1"/>
  <c r="M36" i="1"/>
  <c r="L36" i="1"/>
  <c r="M35" i="1"/>
  <c r="J35" i="1"/>
  <c r="M34" i="1"/>
  <c r="H34" i="1" s="1"/>
  <c r="L34" i="1"/>
  <c r="M33" i="1"/>
  <c r="H33" i="1" s="1"/>
  <c r="J33" i="1"/>
  <c r="M32" i="1"/>
  <c r="L32" i="1"/>
  <c r="M31" i="1"/>
  <c r="H31" i="1"/>
  <c r="M30" i="1"/>
  <c r="H30" i="1"/>
  <c r="M29" i="1"/>
  <c r="H29" i="1" s="1"/>
  <c r="L29" i="1"/>
  <c r="M28" i="1"/>
  <c r="H28" i="1"/>
  <c r="M27" i="1"/>
  <c r="H27" i="1"/>
  <c r="M26" i="1"/>
  <c r="H26" i="1" s="1"/>
  <c r="L26" i="1"/>
  <c r="M25" i="1"/>
  <c r="J25" i="1" s="1"/>
  <c r="H25" i="1"/>
  <c r="M24" i="1"/>
  <c r="J24" i="1"/>
  <c r="M23" i="1"/>
  <c r="L23" i="1"/>
  <c r="M22" i="1"/>
  <c r="J22" i="1" s="1"/>
  <c r="L22" i="1"/>
  <c r="M21" i="1"/>
  <c r="L21" i="1"/>
  <c r="M20" i="1"/>
  <c r="J20" i="1"/>
  <c r="M19" i="1"/>
  <c r="J19" i="1"/>
  <c r="M18" i="1"/>
  <c r="H18" i="1"/>
  <c r="M17" i="1"/>
  <c r="L17" i="1" s="1"/>
  <c r="J17" i="1"/>
  <c r="M16" i="1"/>
  <c r="J16" i="1"/>
  <c r="M15" i="1"/>
  <c r="H15" i="1"/>
  <c r="M14" i="1"/>
  <c r="L14" i="1" s="1"/>
  <c r="J14" i="1"/>
  <c r="A14"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M13" i="1"/>
  <c r="H13" i="1" s="1"/>
  <c r="J13" i="1"/>
  <c r="L40" i="1"/>
  <c r="J43" i="1"/>
  <c r="L16" i="1"/>
  <c r="L20" i="1"/>
  <c r="L30" i="1"/>
  <c r="J53" i="1"/>
  <c r="J21" i="1"/>
  <c r="J31" i="1"/>
  <c r="J52" i="1"/>
  <c r="H16" i="1"/>
  <c r="J18" i="1"/>
  <c r="H20" i="1"/>
  <c r="H41" i="1"/>
  <c r="L13" i="1"/>
  <c r="L15" i="1"/>
  <c r="L19" i="1"/>
  <c r="J30" i="1"/>
  <c r="L35" i="1"/>
  <c r="L43" i="1"/>
  <c r="J38" i="1"/>
  <c r="J28" i="1"/>
  <c r="J47" i="1"/>
  <c r="J15" i="1"/>
  <c r="L18" i="1"/>
  <c r="L25" i="1"/>
  <c r="L28" i="1"/>
  <c r="L31" i="1"/>
  <c r="H32" i="1"/>
  <c r="H36" i="1"/>
  <c r="J40" i="1"/>
  <c r="L47" i="1"/>
  <c r="L49" i="1"/>
  <c r="L52" i="1"/>
  <c r="J27" i="1"/>
  <c r="J32" i="1"/>
  <c r="J34" i="1"/>
  <c r="J36" i="1"/>
  <c r="J45" i="1"/>
  <c r="L24" i="1"/>
  <c r="L27" i="1"/>
  <c r="L42" i="1"/>
  <c r="L50" i="1"/>
  <c r="H22" i="1"/>
  <c r="H39" i="1"/>
  <c r="H44" i="1"/>
  <c r="H51" i="1"/>
  <c r="H14" i="1"/>
  <c r="H17" i="1"/>
  <c r="J23" i="1"/>
  <c r="H24" i="1"/>
  <c r="H35" i="1"/>
  <c r="H37" i="1"/>
  <c r="J39" i="1"/>
  <c r="J44" i="1"/>
  <c r="J48" i="1"/>
  <c r="J51" i="1"/>
  <c r="H23" i="1"/>
  <c r="H48" i="1"/>
  <c r="H46" i="1" l="1"/>
  <c r="L54" i="1"/>
  <c r="L33" i="1"/>
  <c r="J29" i="1"/>
  <c r="J26" i="1"/>
</calcChain>
</file>

<file path=xl/comments1.xml><?xml version="1.0" encoding="utf-8"?>
<comments xmlns="http://schemas.openxmlformats.org/spreadsheetml/2006/main">
  <authors>
    <author>Administrator</author>
    <author>oscar-pena</author>
    <author>OSCAR-PENA</author>
    <author>enrique ospina</author>
  </authors>
  <commentList>
    <comment ref="D13" authorId="0" shapeId="0">
      <text>
        <r>
          <rPr>
            <sz val="9"/>
            <color indexed="81"/>
            <rFont val="Tahoma"/>
            <family val="2"/>
          </rPr>
          <t xml:space="preserve">Código BPC
201873520474
</t>
        </r>
      </text>
    </comment>
    <comment ref="D14" authorId="1" shapeId="0">
      <text>
        <r>
          <rPr>
            <sz val="8"/>
            <color indexed="81"/>
            <rFont val="Tahoma"/>
            <family val="2"/>
          </rPr>
          <t>Código BPC
2019732172975</t>
        </r>
      </text>
    </comment>
    <comment ref="D15" authorId="1" shapeId="0">
      <text>
        <r>
          <rPr>
            <sz val="8"/>
            <color indexed="81"/>
            <rFont val="Tahoma"/>
            <family val="2"/>
          </rPr>
          <t xml:space="preserve">Código BPC
2018730014412
</t>
        </r>
      </text>
    </comment>
    <comment ref="D16" authorId="1" shapeId="0">
      <text>
        <r>
          <rPr>
            <sz val="8"/>
            <color indexed="81"/>
            <rFont val="Tahoma"/>
            <family val="2"/>
          </rPr>
          <t xml:space="preserve">Código BPC
2018732174264
</t>
        </r>
      </text>
    </comment>
    <comment ref="D17" authorId="1" shapeId="0">
      <text>
        <r>
          <rPr>
            <sz val="8"/>
            <color indexed="81"/>
            <rFont val="Tahoma"/>
            <family val="2"/>
          </rPr>
          <t>Código BPC
2017730012384</t>
        </r>
      </text>
    </comment>
    <comment ref="D18" authorId="1" shapeId="0">
      <text>
        <r>
          <rPr>
            <sz val="8"/>
            <color indexed="81"/>
            <rFont val="Tahoma"/>
            <family val="2"/>
          </rPr>
          <t xml:space="preserve">Código BPC
2018733198694
</t>
        </r>
      </text>
    </comment>
    <comment ref="D19" authorId="1" shapeId="0">
      <text>
        <r>
          <rPr>
            <sz val="8"/>
            <color indexed="81"/>
            <rFont val="Tahoma"/>
            <family val="2"/>
          </rPr>
          <t xml:space="preserve">Código BPC
2018739825
</t>
        </r>
      </text>
    </comment>
    <comment ref="D20" authorId="1" shapeId="0">
      <text>
        <r>
          <rPr>
            <sz val="8"/>
            <color indexed="81"/>
            <rFont val="Tahoma"/>
            <family val="2"/>
          </rPr>
          <t>Código BPC
2019730015149</t>
        </r>
      </text>
    </comment>
    <comment ref="D21" authorId="1" shapeId="0">
      <text>
        <r>
          <rPr>
            <sz val="8"/>
            <color indexed="81"/>
            <rFont val="Tahoma"/>
            <family val="2"/>
          </rPr>
          <t xml:space="preserve">Código BPC
2019760015318
</t>
        </r>
      </text>
    </comment>
    <comment ref="D22" authorId="1" shapeId="0">
      <text>
        <r>
          <rPr>
            <sz val="8"/>
            <color indexed="81"/>
            <rFont val="Tahoma"/>
            <family val="2"/>
          </rPr>
          <t>Código BPC
2019734085415</t>
        </r>
      </text>
    </comment>
    <comment ref="D23" authorId="1" shapeId="0">
      <text>
        <r>
          <rPr>
            <sz val="8"/>
            <color indexed="81"/>
            <rFont val="Tahoma"/>
            <family val="2"/>
          </rPr>
          <t>Código BPC
20187367112145</t>
        </r>
      </text>
    </comment>
    <comment ref="D24" authorId="1" shapeId="0">
      <text>
        <r>
          <rPr>
            <sz val="8"/>
            <color indexed="81"/>
            <rFont val="Tahoma"/>
            <family val="2"/>
          </rPr>
          <t>Código BPC
20187377012249</t>
        </r>
      </text>
    </comment>
    <comment ref="D25" authorId="1" shapeId="0">
      <text>
        <r>
          <rPr>
            <sz val="8"/>
            <color indexed="81"/>
            <rFont val="Tahoma"/>
            <family val="2"/>
          </rPr>
          <t>Código BPC
2019734116651</t>
        </r>
      </text>
    </comment>
    <comment ref="D26" authorId="1" shapeId="0">
      <text>
        <r>
          <rPr>
            <sz val="8"/>
            <color indexed="81"/>
            <rFont val="Tahoma"/>
            <family val="2"/>
          </rPr>
          <t xml:space="preserve">Código BPC
2019730016163
</t>
        </r>
      </text>
    </comment>
    <comment ref="D27" authorId="1" shapeId="0">
      <text>
        <r>
          <rPr>
            <sz val="8"/>
            <color indexed="81"/>
            <rFont val="Tahoma"/>
            <family val="2"/>
          </rPr>
          <t>Código BPC
20187300112792</t>
        </r>
      </text>
    </comment>
    <comment ref="D28" authorId="1" shapeId="0">
      <text>
        <r>
          <rPr>
            <sz val="8"/>
            <color indexed="81"/>
            <rFont val="Tahoma"/>
            <family val="2"/>
          </rPr>
          <t xml:space="preserve">Código BPC
20187300112836
</t>
        </r>
      </text>
    </comment>
    <comment ref="D29" authorId="1" shapeId="0">
      <text>
        <r>
          <rPr>
            <sz val="8"/>
            <color indexed="81"/>
            <rFont val="Tahoma"/>
            <family val="2"/>
          </rPr>
          <t xml:space="preserve">Código BPC
20187341112837
</t>
        </r>
      </text>
    </comment>
    <comment ref="D30" authorId="2" shapeId="0">
      <text>
        <r>
          <rPr>
            <sz val="9"/>
            <color indexed="81"/>
            <rFont val="Tahoma"/>
            <family val="2"/>
          </rPr>
          <t>Código BPC
20187323612892</t>
        </r>
      </text>
    </comment>
    <comment ref="D31" authorId="1" shapeId="0">
      <text>
        <r>
          <rPr>
            <sz val="8"/>
            <color indexed="81"/>
            <rFont val="Tahoma"/>
            <family val="2"/>
          </rPr>
          <t xml:space="preserve">Código BPC
20187300113110
</t>
        </r>
      </text>
    </comment>
    <comment ref="D32" authorId="1" shapeId="0">
      <text>
        <r>
          <rPr>
            <sz val="8"/>
            <color indexed="81"/>
            <rFont val="Tahoma"/>
            <family val="2"/>
          </rPr>
          <t>Código BPC
2019732688347</t>
        </r>
      </text>
    </comment>
    <comment ref="E32" authorId="3" shapeId="0">
      <text>
        <r>
          <rPr>
            <b/>
            <sz val="9"/>
            <color indexed="81"/>
            <rFont val="Tahoma"/>
            <family val="2"/>
          </rPr>
          <t>enrique ospina:</t>
        </r>
        <r>
          <rPr>
            <sz val="9"/>
            <color indexed="81"/>
            <rFont val="Tahoma"/>
            <family val="2"/>
          </rPr>
          <t xml:space="preserve">
</t>
        </r>
      </text>
    </comment>
    <comment ref="D33" authorId="1" shapeId="0">
      <text>
        <r>
          <rPr>
            <sz val="8"/>
            <color indexed="81"/>
            <rFont val="Tahoma"/>
            <family val="2"/>
          </rPr>
          <t>Código BPC
20187387314421</t>
        </r>
      </text>
    </comment>
    <comment ref="D35" authorId="1" shapeId="0">
      <text>
        <r>
          <rPr>
            <sz val="8"/>
            <color indexed="81"/>
            <rFont val="Tahoma"/>
            <family val="2"/>
          </rPr>
          <t>Código BPC
20197354710074</t>
        </r>
      </text>
    </comment>
    <comment ref="D36" authorId="2" shapeId="0">
      <text>
        <r>
          <rPr>
            <sz val="9"/>
            <color indexed="81"/>
            <rFont val="Tahoma"/>
            <family val="2"/>
          </rPr>
          <t>Código BPC
20187334914569</t>
        </r>
      </text>
    </comment>
    <comment ref="D37" authorId="2" shapeId="0">
      <text>
        <r>
          <rPr>
            <sz val="9"/>
            <color indexed="81"/>
            <rFont val="Tahoma"/>
            <family val="2"/>
          </rPr>
          <t>Código BPC
20197300111168</t>
        </r>
      </text>
    </comment>
    <comment ref="D38" authorId="2" shapeId="0">
      <text>
        <r>
          <rPr>
            <sz val="9"/>
            <color indexed="81"/>
            <rFont val="Tahoma"/>
            <family val="2"/>
          </rPr>
          <t>Código BPC
2019736711473</t>
        </r>
      </text>
    </comment>
    <comment ref="D39" authorId="0" shapeId="0">
      <text>
        <r>
          <rPr>
            <sz val="9"/>
            <color indexed="81"/>
            <rFont val="Tahoma"/>
            <family val="2"/>
          </rPr>
          <t>Código BPC
20187350415036</t>
        </r>
      </text>
    </comment>
    <comment ref="D40" authorId="0" shapeId="0">
      <text>
        <r>
          <rPr>
            <sz val="9"/>
            <color indexed="81"/>
            <rFont val="Tahoma"/>
            <family val="2"/>
          </rPr>
          <t xml:space="preserve">Código BPC
20187358515086
</t>
        </r>
      </text>
    </comment>
    <comment ref="D41" authorId="2" shapeId="0">
      <text>
        <r>
          <rPr>
            <sz val="9"/>
            <color indexed="81"/>
            <rFont val="Tahoma"/>
            <family val="2"/>
          </rPr>
          <t>Código BPC
20197304311856</t>
        </r>
      </text>
    </comment>
    <comment ref="D42" authorId="0" shapeId="0">
      <text>
        <r>
          <rPr>
            <sz val="9"/>
            <color indexed="81"/>
            <rFont val="Tahoma"/>
            <family val="2"/>
          </rPr>
          <t>Código BPC
20197300111751</t>
        </r>
      </text>
    </comment>
    <comment ref="D43" authorId="1" shapeId="0">
      <text>
        <r>
          <rPr>
            <sz val="8"/>
            <color indexed="81"/>
            <rFont val="Tahoma"/>
            <family val="2"/>
          </rPr>
          <t>Código BPC
20197300117296</t>
        </r>
      </text>
    </comment>
    <comment ref="D44" authorId="1" shapeId="0">
      <text>
        <r>
          <rPr>
            <sz val="8"/>
            <color indexed="81"/>
            <rFont val="Tahoma"/>
            <family val="2"/>
          </rPr>
          <t>Código BPC
2019734116651</t>
        </r>
      </text>
    </comment>
    <comment ref="D45" authorId="0" shapeId="0">
      <text>
        <r>
          <rPr>
            <sz val="9"/>
            <color indexed="81"/>
            <rFont val="Tahoma"/>
            <family val="2"/>
          </rPr>
          <t>Código BPC
2017730018665</t>
        </r>
      </text>
    </comment>
    <comment ref="D46" authorId="1" shapeId="0">
      <text>
        <r>
          <rPr>
            <sz val="8"/>
            <color indexed="81"/>
            <rFont val="Tahoma"/>
            <family val="2"/>
          </rPr>
          <t xml:space="preserve">Código BPC
20197300118421
</t>
        </r>
      </text>
    </comment>
    <comment ref="D47" authorId="1" shapeId="0">
      <text>
        <r>
          <rPr>
            <sz val="8"/>
            <color indexed="81"/>
            <rFont val="Tahoma"/>
            <family val="2"/>
          </rPr>
          <t xml:space="preserve">Código BPC
20187341112837
</t>
        </r>
      </text>
    </comment>
    <comment ref="D48" authorId="0" shapeId="0">
      <text>
        <r>
          <rPr>
            <sz val="9"/>
            <color indexed="81"/>
            <rFont val="Tahoma"/>
            <family val="2"/>
          </rPr>
          <t xml:space="preserve">Código BPC
20197348320080
</t>
        </r>
      </text>
    </comment>
    <comment ref="D49" authorId="2" shapeId="0">
      <text>
        <r>
          <rPr>
            <sz val="9"/>
            <color indexed="81"/>
            <rFont val="Tahoma"/>
            <family val="2"/>
          </rPr>
          <t>Código BPC
2016730018190</t>
        </r>
      </text>
    </comment>
    <comment ref="D50" authorId="0" shapeId="0">
      <text>
        <r>
          <rPr>
            <sz val="9"/>
            <color indexed="81"/>
            <rFont val="Tahoma"/>
            <family val="2"/>
          </rPr>
          <t>Código BPC
2017730019237</t>
        </r>
      </text>
    </comment>
    <comment ref="D51" authorId="0" shapeId="0">
      <text>
        <r>
          <rPr>
            <sz val="9"/>
            <color indexed="81"/>
            <rFont val="Tahoma"/>
            <family val="2"/>
          </rPr>
          <t>Código BPC
2017731689250</t>
        </r>
      </text>
    </comment>
    <comment ref="D52" authorId="2" shapeId="0">
      <text>
        <r>
          <rPr>
            <sz val="9"/>
            <color indexed="81"/>
            <rFont val="Tahoma"/>
            <family val="2"/>
          </rPr>
          <t>Código BPC
2017734439253</t>
        </r>
      </text>
    </comment>
    <comment ref="D53" authorId="2" shapeId="0">
      <text>
        <r>
          <rPr>
            <sz val="9"/>
            <color indexed="81"/>
            <rFont val="Tahoma"/>
            <family val="2"/>
          </rPr>
          <t>Código BPC
2017734499309</t>
        </r>
      </text>
    </comment>
    <comment ref="D54" authorId="2" shapeId="0">
      <text>
        <r>
          <rPr>
            <sz val="9"/>
            <color indexed="81"/>
            <rFont val="Tahoma"/>
            <family val="2"/>
          </rPr>
          <t>Código BPC
2017731249532</t>
        </r>
      </text>
    </comment>
  </commentList>
</comments>
</file>

<file path=xl/sharedStrings.xml><?xml version="1.0" encoding="utf-8"?>
<sst xmlns="http://schemas.openxmlformats.org/spreadsheetml/2006/main" count="476" uniqueCount="313">
  <si>
    <t>Código:</t>
  </si>
  <si>
    <t>F_CP_013</t>
  </si>
  <si>
    <t>Versión:</t>
  </si>
  <si>
    <t>´02</t>
  </si>
  <si>
    <t>COPIA CONTROLADA</t>
  </si>
  <si>
    <t>Pág.:</t>
  </si>
  <si>
    <t>1 de 1</t>
  </si>
  <si>
    <t>No</t>
  </si>
  <si>
    <t>Radicado</t>
  </si>
  <si>
    <t>NOMBRE DEL PROYECTO</t>
  </si>
  <si>
    <t>Entidad Proponente</t>
  </si>
  <si>
    <t>Representante</t>
  </si>
  <si>
    <t>ESQUEMA DE COFINANCIACION</t>
  </si>
  <si>
    <t>ELEGIBILIDAD</t>
  </si>
  <si>
    <t>VIABILIDAD</t>
  </si>
  <si>
    <t>PRIORIDAD</t>
  </si>
  <si>
    <t>Objetivo General</t>
  </si>
  <si>
    <t>Tiempo de Ejecución (Meses)</t>
  </si>
  <si>
    <t>OBSERVACIONES</t>
  </si>
  <si>
    <t>OBSERVACIONES 1</t>
  </si>
  <si>
    <t>OBSERVACIONES 2</t>
  </si>
  <si>
    <t>OBSERVACIONES 3</t>
  </si>
  <si>
    <t>OBSERVACIONES 4</t>
  </si>
  <si>
    <t>OBSERVACIONES 5</t>
  </si>
  <si>
    <t>NO VIABILIZADO</t>
  </si>
  <si>
    <t>PENDIENTE CONCEPTO</t>
  </si>
  <si>
    <t>PROYECTOS DEVUELTOS</t>
  </si>
  <si>
    <t>CORTOLIMA</t>
  </si>
  <si>
    <t>%</t>
  </si>
  <si>
    <t>Proponente</t>
  </si>
  <si>
    <t>OTRO</t>
  </si>
  <si>
    <t xml:space="preserve">COSTO TOTAL </t>
  </si>
  <si>
    <t>LINEA ESTRATÉGICA</t>
  </si>
  <si>
    <t>PROGRAMA</t>
  </si>
  <si>
    <t>PROYECTO</t>
  </si>
  <si>
    <t>ACTIVIDAD</t>
  </si>
  <si>
    <t>Tec.</t>
  </si>
  <si>
    <t>Amb.</t>
  </si>
  <si>
    <t>Fina.</t>
  </si>
  <si>
    <t>SI</t>
  </si>
  <si>
    <t>NO</t>
  </si>
  <si>
    <t>"Contruccion de unidades sanitarias con sistema septico para el tratamiento de aguas residuales en el municipio de Murillo Departamento del Tolima" - IPBPC</t>
  </si>
  <si>
    <t xml:space="preserve">Alcaldia de Murillo </t>
  </si>
  <si>
    <t xml:space="preserve">Martha cecilia Sanchez Leon </t>
  </si>
  <si>
    <t>x</t>
  </si>
  <si>
    <t>"Mejoramiento de la calidad de vida mediante la disminucion de los niveles de disposicion de aguas residuales sin tratar en las Veredas Corozal y Pradera del municipio de Murillo en el Departamento del  Tolima".</t>
  </si>
  <si>
    <t>"Educacion ambiental para el fortalecimiento de capacidades ambientales de comunidades indigenas de la asociacion de cabildos indigenas del Tolima -ACIT,en el proceso de adaptacion y mitigacion de los efectos del cambio climatico en el territorio".  - IPBPC</t>
  </si>
  <si>
    <t>Asociación de Cabildos Indigenas del Tolima - ACIT</t>
  </si>
  <si>
    <t>|</t>
  </si>
  <si>
    <t>Implementar un proyecto de educación ambiental, para el fortalecimiento de capacidades ambientales, de las comunidades indigenas de la Asociación de Cabildos Indigenas del Tolima - ACIT, en el proceso de adaptación y mitigación de los efectos el cambio climatico en el territorio.</t>
  </si>
  <si>
    <t>Se remitio ala subdireccion de Desarrollo Ambiental  - SDA, mediante el mensaje interno No.150 del 21-02-2019 para su respectiva evaluacion y viabilidad.</t>
  </si>
  <si>
    <t>La SDA mediante el mensaje interno No.310 del 8-04-2019, conceptua como viable tecnica y ambientalmente el proyecto.</t>
  </si>
  <si>
    <t>El día 10/04/2019, se requirio al proponente para allegar información relacionada con los estatutos, RUT, Detalle de Gastos de Admninistración etc.</t>
  </si>
  <si>
    <t>Con rad.No.7701 del 24/04/2019, se hace entrega por parte del proponente de los documentos solicitados y se procede a verificar para efectos de viabilidad.</t>
  </si>
  <si>
    <t>Se remitio ala subdireccion de Desarrollo Ambiental  - SDA, mediante el mensaje interno No.381 del 2-05-2019 para adelantar el tramite contractual.</t>
  </si>
  <si>
    <t>Se suscribio el CIA No.370/2019.</t>
  </si>
  <si>
    <t>"Diversidad,Composicion y Caracterizacion Floristica  del area del Volcan Cerro Machin (Ibague,Tolima)".  - IPBPC</t>
  </si>
  <si>
    <t xml:space="preserve">Universidad del Tolima </t>
  </si>
  <si>
    <t>Omar A.Mejia</t>
  </si>
  <si>
    <t>"Establecer la diversidad,composicion y caracterizacion de la vegetacion presente en el area del Volcan Cerro Machin."</t>
  </si>
  <si>
    <t>Se remitio al Ing. Fernando Poveda de la SPGT, para su respectiva evaluacion y viabilidad. Rad. Inicial No.4412 del 7/03/2019.</t>
  </si>
  <si>
    <t>El Ing. Fernando Poveda, requirio al proponente para realizar ajustes al documento Inicial. El proponente ajusta el documento y allega el documento con los ajustes a través del Rad.No.6708 del 5/04/2019.</t>
  </si>
  <si>
    <t>Se remitio ala subdireccion de Desarrollo Ambiental  - SDA, mediante el mensaje interno No.484 del 7-06-2019 para adelantar el tramite contractual.</t>
  </si>
  <si>
    <t>Se suscribio el CIA No.98/2019.</t>
  </si>
  <si>
    <t>"Construccion e Instalacion de 30 Estufas Ecoeficientes a Beneficiarios de la Zona Rural del Municipio de San Sebastian de Mariquita Tolima,con el Animo de Iniciar Acciones Tendientes a Disminuir la Deforestacion y Degradacion del Recurso Bosque".</t>
  </si>
  <si>
    <t xml:space="preserve">Alcaldia de San Sebastian de Mariquita </t>
  </si>
  <si>
    <t xml:space="preserve">Alejandro Galindo Rincon </t>
  </si>
  <si>
    <t>"Construccion e instalacion de 30 estufas ecoficientes"</t>
  </si>
  <si>
    <t>Se remitio a la SDA mediante el mensaje interno No.212 del 11/03/2019 para su respectiva evaluacion y viabilidad.</t>
  </si>
  <si>
    <t>no fue viabilizado</t>
  </si>
  <si>
    <t>"Plan Saneamiento Hidrico De La Quebrada Hato De La Virgen"</t>
  </si>
  <si>
    <t>IBAL S.A.E.S.P</t>
  </si>
  <si>
    <t xml:space="preserve">Carlos Fernando Gutierrez Gamboa </t>
  </si>
  <si>
    <t>"Saneamiento de la quebrada hato de la Virgen en el area de influencia de la conduccion de aguas de la hacienda la Argentina".</t>
  </si>
  <si>
    <t>Se remitio a la SDA mediante el mensaje interno No.214 del 11/03/2019 para su respectiva evaluacion y viabilidad.</t>
  </si>
  <si>
    <t>"FORTALECIMIENTO DE CAPACIDADES OPERATIVAS, PARA EL CONTROL Y EXTINCIÓN AÉREA DE INCENDIOS FORESTALES EN EL DEPARTAMENTO DEL TOLIMA".</t>
  </si>
  <si>
    <t>Corporación Autónoma Regional del CORTOLIMA.</t>
  </si>
  <si>
    <t>Jorge Enrique Cardoso Rodríguez</t>
  </si>
  <si>
    <t>"Fortalecer capacidades operativas, para el control y extinción aérea de incendios forestales en el departamento del Tolima".</t>
  </si>
  <si>
    <t>A través del M.I No.225 del 13 de Marzo de 2019, se solicita ingresar al BPC el proyecto.</t>
  </si>
  <si>
    <t>"CONSTRUCCION Y MANTENIMIENTO DEL COLECTOR DE AGUAS NEGRAS LA MADROÑALA DEL MUNICIPIO DE MELGAR -TOLIMA". - IBPC</t>
  </si>
  <si>
    <t xml:space="preserve">Alcaldia de Melgar </t>
  </si>
  <si>
    <t xml:space="preserve">Miguel Antonio Parra Pinilla </t>
  </si>
  <si>
    <t>"Mejorar la calidad del ambiente, la salud de la poblacion,cumpliendo de esta manera con lo planteado en el plan de desarrollo 2016-2019".</t>
  </si>
  <si>
    <t>Se remitio a la SDA mediante el mensaje interno No.250 del 18/03/2019 para su respectiva evaluacion y viabilidad.</t>
  </si>
  <si>
    <t>Mediante Rad. 8703 del 13-05-2019 se allego a Cortolima el proyecto con las modificaciones reuqeridas por la SDA.</t>
  </si>
  <si>
    <t>Mediante M.I No.433 del 20-05-2019, se remitio a la SDA para la soliucitud de viabilidad Tecnica y Ambiental.</t>
  </si>
  <si>
    <t>Mediante M.I No.473 del 29-05-2019, se remitio a la SDA para adelantar el tramite contractual.</t>
  </si>
  <si>
    <t>Se suscribio el CIA No.397/2019.</t>
  </si>
  <si>
    <t>"Formulacion e Implementacion de Proyectos Ciudadanos de Educacion Ambiental PROCEDA en los Municipios de Chaparral,Venadillo y Villarrica,Departamento del Tolima".   - IPBPC</t>
  </si>
  <si>
    <t xml:space="preserve">Corporacion Sociambiental COR-FENYZ ONG </t>
  </si>
  <si>
    <t xml:space="preserve">Jorge Arbey Martinez Ramirez </t>
  </si>
  <si>
    <t>"Formular e implementar a traves de la participacion ciudadana cuatro proyectos ciudadanos de educacion ambiental -PROCEDA en los municipios de Chaparral, Villarrica y Venadillo".</t>
  </si>
  <si>
    <t>Se remitio a la SDA mediante el mensaje interno No.312 del 8/04/2019 para su respectiva evaluacion y viabilidad.</t>
  </si>
  <si>
    <t>La SDA mediante el mensaje interno No.337 del 22/04/2019 envia las respectivas correcciones que se deben tener encuenta para alcanzar la viabilidad del proyecto.</t>
  </si>
  <si>
    <t>Por medio del oficio No.11038 del 2/05/2019 se requirio al proponente para ajustar la informacion del proyecto, entre otros el formato 3, 4, 5, 6, recomendación de reformulación, experiencia del talento humano, etc.</t>
  </si>
  <si>
    <t>Con Rad.No.8595 del 10/05/2019, el proponente allega a esta dependencia el proyecto junto con los ajustes requeridos.</t>
  </si>
  <si>
    <t>Mediante M.I No.427 del 15-05-2019, se remitio a la SDA para adelantar el tramite contractual.</t>
  </si>
  <si>
    <t>Se suscribio el Convenio de Asociación No.410/2019.</t>
  </si>
  <si>
    <t>"Implementacion de acciones de conservacion que contribuyan a mitigar las amenzas que afectan la ronda de servicios ecosistemicos asociados al recurso hidrico en la cuenca alta del Rio Saldaña"</t>
  </si>
  <si>
    <t xml:space="preserve">Wildlife Conservation Society </t>
  </si>
  <si>
    <t>Padu Franco Creutzberg</t>
  </si>
  <si>
    <t>"Mitigar amenzas que afectan la oferta de servicios ecosistemicos asociados al recurso hidrico en la cuenca alta del Rio Saldaña:Subcuencas Amoya y Siquila".</t>
  </si>
  <si>
    <t>Se remitio ala subdireccion de  Desarrollo Ambiental mediante el mensaje interno No.252 del 19/03/2019, para su respectiva evaluacion y viabilidad.</t>
  </si>
  <si>
    <t>La Subdireccion de Desarrollo Ambiental mediante el mensaje interno No.331 del 12/04/2019, se dio la viabilidad tecnica  y ambiental del proyecto.</t>
  </si>
  <si>
    <t>Mediante M.i No.425 del 15-05-2019, se remitio a la SDA para adelantar el tramite contractual.</t>
  </si>
  <si>
    <t>"Convenio de cooperacion para el establecimiento,aislamiento protector y manejo integral de forestales tipo protector-productor en la reforestacion de 10 hectareas de la finca Corinto,ubicada en la vereda Sierrita del municipio de Venadillo-Tolima". - IBPC</t>
  </si>
  <si>
    <t>Asociacion de usuarios del  Distrito de Adecuacion del Tierras del Rio Recio-ASORRECIO</t>
  </si>
  <si>
    <t xml:space="preserve">Pedro Antonio Blanco Ortiz </t>
  </si>
  <si>
    <t>"Aunar esfuerzos para el establecimiento y manejo integral de 10 hectareas de forestales en la finca Corinto sobre la cuenca del rio Recio en la vereda la sierrita del Municipio de Venadillo".</t>
  </si>
  <si>
    <t>Se remitio ala SDA mediante el mensaje interno No.256 del 20/03/2019, para su respectiva evaluacion y viabilidad.</t>
  </si>
  <si>
    <t>por medio de Correo Electronico de fecha 4 de junio de 2019. El comité evaluador requirio al proponente ASORRECIO, para ajustar el proyecto y hacer llegar las correcciones para continuar con el proceso de evaluación.</t>
  </si>
  <si>
    <t>Mediante Rad. No.11539 del 19 de Junio de 2019, el proponente allega el proyecto con los ajustes requeridos.</t>
  </si>
  <si>
    <t>"Construccion colector cano aguas residuales de la ciudad de Ibague"</t>
  </si>
  <si>
    <t>Empresa Ibaguereña de Acueducto y Alcantarillado IBAL</t>
  </si>
  <si>
    <t>"Construccion colector general canal cano de aguas residuales en la ciudad de ibague".</t>
  </si>
  <si>
    <t>Se remitio ala SDA mediante el mensaje interno No.309 del 5/04/2019, para su respectiva evaluacion y viabilidad.</t>
  </si>
  <si>
    <t>La Subdireccion de Desarrollo Ambiental mediante el mensaje interno No.632 del 24/07/2019, se emitio concepto tecnico  y ambiental del proyecto.</t>
  </si>
  <si>
    <t>Se notifico al IBAL acerca de la viabilidad mediante C:E el día 5/05/2019.</t>
  </si>
  <si>
    <t>"Fase I para abandono y cierre definitivo de la PTAR Brasilia, en la construcción de colectores localizados en los barrios Bogotá y Alto del Rosario para la conexión de vertimientos de aguas residuales que contaminan quebrada seca y del municipio de Honda Tolima". - IBPC</t>
  </si>
  <si>
    <t>Alcaldia de Honda Tolima</t>
  </si>
  <si>
    <t xml:space="preserve">Juan Guillermo Beltran Amortegui </t>
  </si>
  <si>
    <t>"Dar cumplimiento  a la accion popular que tiene como pretensiones realizar medidas contundentes y pertinentes que ayuden a mitigar el daño causado por parte de la planta de tratamiento de aguas residuales "Quinta Brasilia"con la construccion de colectores en diferentes sectores del municipio de Honda-Tolima".</t>
  </si>
  <si>
    <t>Se remitio ala subdireccion de  Desarrollo Ambiental mediante el mensaje interno No.319 para su respectiva evaluacion y viabilidad.</t>
  </si>
  <si>
    <t>Rad.No.9156 del 17/05/2019, se radica el proyecto con las correcciones solicitadas por la SDA.</t>
  </si>
  <si>
    <t>Mediante M.I No.438 del 21-05-2019, se remitio a la SDA para que se designe el comité evaluador y conceptuar acerca de la viabilidad Tecnica y Ambiental.</t>
  </si>
  <si>
    <t>Se suscribio el CIA No.403 del 26 de Junio de 2019</t>
  </si>
  <si>
    <t>"Dotar de cuarenta (40) sistemas sépticos para el saneamiento hídrico de la cuenca hidrográfica del rio Recio, en nueve veredas del municipio del Líbano - Tolima".</t>
  </si>
  <si>
    <t>Cooperativa de Caficultores del Tolima (CAFILIBANO)</t>
  </si>
  <si>
    <t>FernandoPalacio Jimenez</t>
  </si>
  <si>
    <t>Disminuir el impacto ambiental en la cuenca hidrografica del Rio Recio, por el vertimiento de aguas domesticas mediante la instalación de 40 sistemas septicos en el municipio del Libano.</t>
  </si>
  <si>
    <t>El 15/04/2019 mediante Rad.No.10005, se solicito al proponente ajustar el proyecto para proceder a su evaluacion.</t>
  </si>
  <si>
    <t>Mediante rad.No.13912 del 27/05/2019, se devolvio el proyecto debido a que se requiere actualizar el RUT en el sentido de que la Cooperativa continua en el Regimen Tributario Especioal del Impuesto sobre la renta, entre otros requerimientos.</t>
  </si>
  <si>
    <t>"Evaluación del crecimiento diamétrico y estudio fenológico para 20 especies forestales de alto valor comercial y ecosistémico de los bosques naturales del departamento del Tolima – Fase V ".</t>
  </si>
  <si>
    <t>Luis Alfredo Lozano Botache</t>
  </si>
  <si>
    <t>Evaluar los crecimientos diametricos y los eventos fenologicos de 20 especies forestales nativas de alto valor comercial y ecosistemico, localizadas en 16 parcelas permanentes de investigacion dentro de los bosques naturales del departamento.</t>
  </si>
  <si>
    <t>El 16/04/2019 mediante Rad.No.10050, se solicito al proponente ajustar el proyecto para proceder a su evaluacion.</t>
  </si>
  <si>
    <t>Rad.No.8648 del 10/05/2019, se radica el proyecto con las correcciones solicitadas en el oficio de fecha 16-04-2019.</t>
  </si>
  <si>
    <t>Mediante rad.No.13948 del 27/05/2019, se devolvio el proyecto debido a que algunos de los formatos no venian firmados por el Director de la U.T. Requisito de presentación.</t>
  </si>
  <si>
    <t>“Implementación de actividades de recuperación y restauración ecológica en el humedal Laguna el Silencio del municipio de Mariquita, en el marco de la adopción del Plan de Manejo Ambiental, del humedal PMA”.</t>
  </si>
  <si>
    <t>Alcaldia Municipal del mariquita</t>
  </si>
  <si>
    <t xml:space="preserve"> Alejandro Galindo Rincon</t>
  </si>
  <si>
    <t>1,3,6</t>
  </si>
  <si>
    <t>Implementar actividades de recuperación y restauración ecológica del humedal Laguna el Silencio del municipio de Mariquita.</t>
  </si>
  <si>
    <t>Asigando a LMCU, el 24/04/2019.</t>
  </si>
  <si>
    <t>Se remitio a la SDA, mediante el mensaje interno No.378 del 30/04/2019 para adelantar el CIA con el municipio de Mariquita. Se requirio a la SDA para formular y evaluar los proyectos conforme a la metodologia del BPC.</t>
  </si>
  <si>
    <t>Se suscribio el Cv.Coop.No.418/2019.</t>
  </si>
  <si>
    <t>" Inventario de Fauna y Flora y los aspectos socieconomicos como linea base para la declaratoria de los predios adquiridos con fines de conservacion, en el Municipio de Ibague, como areas protegidas ".  - IPBPC</t>
  </si>
  <si>
    <t xml:space="preserve">Francisco antonio Villa Navarro </t>
  </si>
  <si>
    <t>Realizar el inventario de biodiversidad de fauna y los aspectos socioeconomicos como linea base para la declaratoria de los predios con fines de conservacion, en el municipio de Ibague, como areas protegidas.</t>
  </si>
  <si>
    <t>Se remitio a la SPGT - P.U Fernando Diaz, mediante el mensaje interno No.364 del 26/04/2019 para su respectiva evaluacion y viabilidad.</t>
  </si>
  <si>
    <t>La SPGT  mediante el mensaje interno No.379 del 30/04/2019, da la viabilidad tecnica  y ambiental del proyecto.</t>
  </si>
  <si>
    <t>Se suscriubio el CIA Asoc.No.422/2019.</t>
  </si>
  <si>
    <t>"Constrccuón de muro de proteccion y contencion y reforzamiento del muro existente sobre sobre el rio Cucuana, protegiendo el alto riesgo en el que se encuentra la comunidad del centro poblado Playarrica del municipio de San Antonio".</t>
  </si>
  <si>
    <t>Alcaldia de san Antonio</t>
  </si>
  <si>
    <t>Miguel Antonio Reyes Diaz</t>
  </si>
  <si>
    <t>Prevenir la afectacion por eventuales inundaciones y deslizamientos del rio Cucuana que afecten a  la poblacion del CPR Playarrica del municipi ode San Antonio.</t>
  </si>
  <si>
    <t>Se envío correo electronico de fecha 30/04/2019 al correo electronico 'felipeossa8@gmail.com', los formatos establecidos para cumplir con la metodologia del BPC.</t>
  </si>
  <si>
    <t>Mediante Rad.No.12218 del 13/05/2019, se devolvio el proyecto para que se presentara en los formatos establecidos por el BPC.</t>
  </si>
  <si>
    <t>El proponente mediante Rad.No.9323 del 20/05/2019, remite nuevamente a la SPGT el proyecto ajustado con la metodologia del BPC</t>
  </si>
  <si>
    <t>Mediante Mensaje Interno M.I No.446 del 22-05-2019, se remitio a la SDA para que se designe el comité evaluador y conceptuar acerca de la viabilidad Tecnica y Ambiental.</t>
  </si>
  <si>
    <t>Mediante ofiio con Rad.No.20661 del 5/08/2019 Se hace devolución del proyecto debido a que no cumple con los criterios de elegibilidad</t>
  </si>
  <si>
    <t xml:space="preserve">“Convenio de Asociación para el fortalecimiento Institucional en la atención y prevención de emergencias ambientales en el Departamento del Tolima” </t>
  </si>
  <si>
    <t>Bomberos Voluntarios de Ibagué</t>
  </si>
  <si>
    <t>Laura Mercedes Cubillos Varon</t>
  </si>
  <si>
    <t>Evitar que situaciones provocadas por incendios forestales alcacen niveles de afectacion, daño, desastre o calamidad</t>
  </si>
  <si>
    <t>Mediante oficio externo con Rad.11359 del 7/05/2019, Se hace la devolución del documento, para subsanar observaciones.</t>
  </si>
  <si>
    <t>La SDA  mediante el mensaje interno No.435 del 05/06/2019, da la viabilidad tecnica  y ambiental del proyecto.</t>
  </si>
  <si>
    <t>Mediante M.I No.474 del 04/06/2019, se remite el proyecto viabilizado, a la SDA para adelantar el proceso contractual.</t>
  </si>
  <si>
    <t>Formulacion del Plan de Gestion Integral de Residuos De aparatos Electricos y electronicos - RAEE - para el Departamento del Tolima, en el Marco de la Ley 1672 de 2013, la politica Nacional de Gestion Integral de RAEE de 2017 y Decreto 284 de 2018. - IBPC</t>
  </si>
  <si>
    <t xml:space="preserve">Formular el Plan de Gestion Integral de Residuos de aparatos Electricos y Electronicos - RAEE - para el Departamento del Tolima </t>
  </si>
  <si>
    <t>Mediante el mensaje interno M.I No.408 del 10/05/2019, se remitio a la SDA para la respectiva evaluacion y viabilidad.</t>
  </si>
  <si>
    <t>La SDA  mediante el mensaje interno No.416 del 29/05/2019, da la viabilidad tecnica  y ambiental del proyecto.</t>
  </si>
  <si>
    <t>Mediante M.I No.468 del 30/05/2019, se remite el proyecto viabilizado, a la SDA para adelantar el proceso contractual.</t>
  </si>
  <si>
    <t>"Recuperación de zonas de influencia de fuentes hídricas afectadas por sedimentación de origen de los drenajes de las aguas sobrantes de predios del distrito, mediante la implementación de barreras vivas con material vegetal especializado (Chrysopogon Zizaniodes) y obras de bioingeniería (Trinchosy Otros) en lotes de uso agrícola (Arroz, Maíz y Frutales), áreas prioritarias para las microcuencas del municipio de Espinal en el departamento del Tolima". (P-4).</t>
  </si>
  <si>
    <t>Asociación de usuarios del distrito de adecuación de tierras de los rios coello y cucuana - USOCOELLO</t>
  </si>
  <si>
    <t>Carlos Alberto Rojas Guevara</t>
  </si>
  <si>
    <t>Desarrollar obras de control de erosión en los puntos de drenajes de los lotes colindantes con quebradas, como parte de la restauración ambiental a través de la instalación de trinchos y establecimiento de material vegetal perene, pasto (Chrysopogon Zizaniodes) que es amigable con el medio ambiente en los predios agricolas del distrito de riego USOCOELLO,  teniendo en cuenta que existen mas de 1.600 predios, con el fin de evitar la erosión hidrica laminar de los suelos agricolas y con esto permitir la recuperación de los cauces de las quebradas de drenaje en el municipio de Espinal.</t>
  </si>
  <si>
    <t>se remitio ala SDA mediante el mensaje interno No.437 del 20-05-2019 para su respectiva evaluacion y viabilidad.</t>
  </si>
  <si>
    <t>Por medio del radicado No.11426 del 18 de Junio de 2019, se entregan las correcciones del proyecto allegado a Cortolima.</t>
  </si>
  <si>
    <t>se remitio ala SDA mediante el mensaje interno No.582 del 27-06-2019 para su respectiva evaluacion y viabilidad.</t>
  </si>
  <si>
    <t>Mediante Mensaje Interno M.I No.761 del 5/09/2019, la SDA conceptua en el sentido de que el proyectos no es viable Tecnica y Ambientalmente.</t>
  </si>
  <si>
    <t>Construccion de Planta de Tratamiento de Aguas Residuales del subsistema Rio Luisa del municipio de el Guamo - Departamento del Tolima.</t>
  </si>
  <si>
    <t>Municipio de el Guamo</t>
  </si>
  <si>
    <t>Jorge Enrique Mellado Vera</t>
  </si>
  <si>
    <t>Construir  la Planta de Tratamiento de Aguas Residuales del subsistema Rio Luisa del municipio de el Guamo - Departamento del Tolimacon el fin de regular la entrega y calidad de las aguas residuales que son vertidas libremente en cuerpo de aguas superficiales y fuentes hidricas del municipio.</t>
  </si>
  <si>
    <t>Mediante Mensaje Interno M.I No.439 del 21-05-2019, se remitio a la SDA para que se designe el comité evaluador y conceptuar acerca de la viabilidad Tecnica y Ambiental.</t>
  </si>
  <si>
    <t>Mediante ofiio con Rad.No.20660 del 5/08/2019 Se hace devolución del proyecto. El mismo no cumple con los criterios para la viabilidad tecnica y ambiental.</t>
  </si>
  <si>
    <t>"Caracterizacion de la Palma de Cera (Ceroxylon Quindiuense) y de su flora y fauna asociada en el departamento del Tolima, fase III".</t>
  </si>
  <si>
    <t>Omar Albeiro Mejia Patiño</t>
  </si>
  <si>
    <t>Evaluar los bosques de Palma de Cera (Ceroxylon Quindiuense) y de su flora y fauna asociada en los municipios de Planadas, Chaparral, Santa Isabel y Murillo en el departamento del Tolima.</t>
  </si>
  <si>
    <t>Mediante Mensaje Interno M.I No.478 del 29-05-2019, se remitio a la SPGT, Ing. Fernando Poveda, para conceptuar acerca de la viabilidad Tecnica y Ambiental.</t>
  </si>
  <si>
    <t>Optimizacion y complementacion del sistema de tratamiento de lagunas facultativas, de la inspeccion de Doima, del municipio de Piedras, departamento del Tolima.</t>
  </si>
  <si>
    <t>Municipio de Piedras</t>
  </si>
  <si>
    <t xml:space="preserve">Pedro Antonio Bocanegra Zabala </t>
  </si>
  <si>
    <t>Mejorar el sistema de tratamiento de aguas residuales de la inspeccion de Doima, por medio del sistema de tratamiento de lagunas facultativas.</t>
  </si>
  <si>
    <t>Mediante Mensaje Interno M.I No.732 del 26/08/2019, se remitio a la SDA el proyecto ajustado, para conceptuar acerca de la viabilidad Tecnica y Ambiental.</t>
  </si>
  <si>
    <t>Mediante Mensaje Interno M.I No.732 del 26/08/2019, la SDA conceptua en el sentido de que el proyectos no es viable Tecnica y Ambientalmente.</t>
  </si>
  <si>
    <t>Establecimiento de cultivos de achira (Canna Edulis KER) y actividades de agricultura de conservación en el municipio de Ibagué, mediante la implementación de actividades de producción limpia.</t>
  </si>
  <si>
    <t>ASOBRISAN</t>
  </si>
  <si>
    <t>Blanca Nidia Cruz cardenas</t>
  </si>
  <si>
    <t>Fortalecer procesos de agricultura urbana de conservación y producción más limpia, de los productores de achira agrupados en ASOBRISAN de la vereda San Cayetano, perteneciente a la zona rural del municipio de Ibagué. Mediante la implementación e actividades de producción limpia, agricultura de capacitación de 12 beneficiarios, con el fin de minimizar el impacto negativo de sus actividades en el medio ambiente y mejorar su calidad de vida.</t>
  </si>
  <si>
    <t>Mediante Mensaje Interno M.I No.475 del 7/06-2019, se remitio a la SDA, para conceptuar acerca de la viabilidad Tecnica y Ambiental.</t>
  </si>
  <si>
    <t>Mediante Radicado No.16459 del 20/06/2019, se hizo la devoluyción del proyecto a la asociación, en atención a que no cuenta con la capacida juridica para ejectuar el mismo en el marco de lo establecido en el Decreto 092 de 2017</t>
  </si>
  <si>
    <t>Fortalecimiento de la escuela de liderazgo ambiental de la asociación de autoridades tradicionales del consejo regional indígena del Tolima CRIT, desde educación ambiental y estrategias de comunicaciones para el desarrollo. - IBPC</t>
  </si>
  <si>
    <t>Asociación de Autoridades Tradicionales del Consejo Regional Indígena del Tolima CRIT</t>
  </si>
  <si>
    <t>Yaneth del Pilar Suarez</t>
  </si>
  <si>
    <t>Fortalecimiento de la escuela de escuela de liderazgo ambiental de la asociación de autoridades tradicionales del consejo regional indígena del Tolima CRIT, desde las estrategias de educación ambiental que potencialicen el conocimiento y el liderazgo.</t>
  </si>
  <si>
    <t>Mediante Mensaje Interno M.I No.537 del 17/06/2019, se remitio a la SDA, para conceptuar acerca de la viabilidad Tecnica y Ambiental.</t>
  </si>
  <si>
    <t>Mediante Mensaje Interno M.I No.524 del 20/06/2019, la SDA conceptua en el sentido de que el proyecto es viable Tecnica y Ambientalmente.</t>
  </si>
  <si>
    <t>Mediante Mensaje Interno M.I No.564 del 20/06/2019, se remitio a la SDA el proyecto ajustado, para adelantar el tramite contractual.</t>
  </si>
  <si>
    <t>Se suscribio el CIA Asociación No.415/2019.</t>
  </si>
  <si>
    <t>Suministro e instalación individual de estufas eficientes, ahorradoras de leña, establecimiento de huertos leñeros y capacitación ambiental, para mejorar la salud y calidad de vida de las familias beneficiadas en el municipio de Saldaña, departamento del Tolima.</t>
  </si>
  <si>
    <t>Municipio de Saldaña</t>
  </si>
  <si>
    <t xml:space="preserve">Jorge Lozano Arciniegas </t>
  </si>
  <si>
    <t>Mejorar la calidad de vida de los campesinos que cultiva a diario con fogones de leña tradicional y contribuir a la lucha contra el cambio climático, al reducir las emisiones de gases efecto invernadero - GEI, que se dan por combustión, a través del suministro y construcción de estufas eficientes y establecimientos de huertos de leña, para mejorar la calidad de vida de las familias rurales, la promoción de huertos de leña e impulsar el desarrollo sustentable as través de la protección de los recursos naturales, los buenos hábitos alimenticios, el mejoramiento en la salud pública. el fortalecimiento de la educación ambiental y la política de género, equidad y el mejoramiento de habitabilidad de las viviendas a través de las cocinas más limpias.</t>
  </si>
  <si>
    <t>Mediante Mensaje Interno M.I No.558 del 19/06/2019, se remitio a la SDA, para conceptuar acerca de la viabilidad Tecnica y Ambiental.</t>
  </si>
  <si>
    <t>Implementacion de actividades de restauración ecologica en predios de influencia de la quebrada papagala en el municipoio de Saldaña. (P-23).</t>
  </si>
  <si>
    <t>Implementar actividades con fines de protección y recuperación de la microcuenca Papalaga, municipio de Saldaña a través del establecimiento de 26 has. De reforestación protectora y aislamiento de 4.5 Km.</t>
  </si>
  <si>
    <t>Mediante Mensaje Interno M.I No.557 del 19/06/2019, se remitio a la SDA, para conceptuar acerca de la viabilidad Tecnica y Ambiental.</t>
  </si>
  <si>
    <t xml:space="preserve">Mediante Radicado de Salida No.18436 del 10/07/2019 se hizo la devolución del propyecto, con el objeto de complementar la información y para que se realicen ajustes. </t>
  </si>
  <si>
    <t>Implementación de sistemas silvopastoriles en ganadería bovina como estrategia para contribuir al mantenimiento de la capacidad hidrológica y la biodiversidad en el complejo de paramos de las hermosas, municipio de Chaparral, departamento del Tolima.</t>
  </si>
  <si>
    <t>Comité de Ganaderos del Tolima</t>
  </si>
  <si>
    <t>Carlos Gustavo Silva Villamil</t>
  </si>
  <si>
    <t>Implementar sistemas silvopastoriles en unidades productivas de ganaderia bovina como estrategia para contribuir al mantenimiento de la capacidad hidrológica y la biodiversidad en el complejo de paramos de las hermosas, municipio de Chaparral, departamento del Tolima.</t>
  </si>
  <si>
    <t>Mediante Mensaje Interno M.I No.576 del 25/06/2019, se remitio a la SDA, para adelantar el proceso de contratación.</t>
  </si>
  <si>
    <t>Aunar esfuerzos técnicos, económicos, logísticos y del recurso humano para adelantar acciones para la preservación, protección y conservación de la cuenca de los ríos Totare y la China, y las demás acciones dentro del manejo integral de la cuenca.</t>
  </si>
  <si>
    <t>Asociación de Usuarios de los ríos Totare y la China</t>
  </si>
  <si>
    <t>Nicolas Ignacio Garces Lopez</t>
  </si>
  <si>
    <t>Aunar esfuerzos en la preservación, protección y conservación del predio la Gloria y Cima I - II, fuente hidrica de la cuenca del río Totare.</t>
  </si>
  <si>
    <t xml:space="preserve">Mediante Radicado de Salida No.18337 del 9/07/2019 se hizo la devolución del propyecto, con el objeto de complementar la información y para que se realicen ajustes. </t>
  </si>
  <si>
    <t>Mediante radicado No.14237 del 31/07/2019, se radica nuevamente el proyecto con los ajustes requeridos  por la SPGT subproceso de CIGP.</t>
  </si>
  <si>
    <t>Mediante Mensaje Interno M.I No.668 del 1 de Agosto de 2019, se remitio a la SDA, para conceptuar acerca de la viabilidad Tecnica y Ambiental.</t>
  </si>
  <si>
    <t>Construcción colector interceptor de aguas residuales de la quebrada Arenosa - sector calambeo de la ciudad de Ibagué.</t>
  </si>
  <si>
    <t>Junta de Acción Comunal del barrio Calambeo - Sector Urbano</t>
  </si>
  <si>
    <t>Blanca Amanda Manrique Bocanegra</t>
  </si>
  <si>
    <t>Mediante Mensaje Interno M.I No.627 del 17/07/2019, se remitio a la SDA, para conceptuar acerca de la viabilidad Tecnica y Ambiental.</t>
  </si>
  <si>
    <t>"Formulacion e Implementacion de Proyectos Ciudadanos de Educacion Ambiental PROCEDA en los Municipios de Honda, Cunday, Melgar e Icononzo del departamento del Tolima".</t>
  </si>
  <si>
    <t>"Formulación e implementación de proyectos ciudadanos de educacion ambiental -PROCEDA en los municipios de Honda, Cunday, Melgar e Icononzo del departamento del Tolima".</t>
  </si>
  <si>
    <t>Mediante Mensaje Interno M.I No.811 del 23/09/2019, se remitio a la SDA, para conceptuar acerca de la viabilidad Tecnica y Ambiental.</t>
  </si>
  <si>
    <t>Mediante Mensaje Interno M.I No.808 del 24/09/2019, la SDA conceptua en el sentido de que el proyecto es viable Tecnica y Ambientalmente.</t>
  </si>
  <si>
    <t>Se realizo convenio</t>
  </si>
  <si>
    <t>Fernando Palacio Jimenez</t>
  </si>
  <si>
    <t>X</t>
  </si>
  <si>
    <t>Mediante Mensaje Interno M.I No.844 del 1/10/2019, se remitio a la SDA, para conceptuar acerca de la viabilidad Tecnica y Ambiental.</t>
  </si>
  <si>
    <t>Mediante Mensaje Interno M.I No.864 del 10 de octubre de 2019, se conceptuó acerca de la viabilidad Tecnica y Ambiental. Viable desde el punto de vista ambiental, no viable desde el punto de vista tecnico.</t>
  </si>
  <si>
    <t xml:space="preserve">Mediante Radicado de Salida No.27409 del 23/10/2019 se hizo la devolución del propyecto, con el objeto de complementar la información y para que se realicen ajustes. Se anexó concepto tecnico. </t>
  </si>
  <si>
    <t>Implementación de cercos de alambre como medida de protección, en pro de la mitigación de daños y conservación de las zonas de especial significancia ambiental "Manga Falsa", "El Darién", “El Paso”, “El Matadero el hoyo", municipio de Alpujarra.</t>
  </si>
  <si>
    <t>Alcaldia Municipal de Alpujarra</t>
  </si>
  <si>
    <t>Alexander Diaz Martinez</t>
  </si>
  <si>
    <t>Promover acciones para garantizar la conservacion de las reservas forestales e hidricas municipales, por medio de la implementación de medidas de protección, en pro de la mitigacion de daños a los recursos naturales en predios denominados  "Manga Falsa", "El Darién", “El Paso”, “El Matadero el hoyo", municipio de Alpujarra.</t>
  </si>
  <si>
    <t>Mediante Oficio con Radicado de Salida No.27545 del 25 de Octubre de 2019; se hizo la devolución del proyecto con las observaciones, para que se adelanten los respectivos ajustes.</t>
  </si>
  <si>
    <t>Mediante Mensaje Interno M.I No.903 del 10/10/2019, se remitio a la SDA, para conceptuar acerca de la viabilidad Tecnica y Ambiental.</t>
  </si>
  <si>
    <t>Jose Dayer Lasso Mosquera</t>
  </si>
  <si>
    <t>Mediante Mensaje Interno M.I No.1027 del 6/11/2019, se remitio a la SDA, para conceptuar acerca de la viabilidad Tecnica y Ambiental.</t>
  </si>
  <si>
    <t>Se realizo devolución al proponente</t>
  </si>
  <si>
    <t xml:space="preserve">Implementación de un proceso de restauración ecológica de áreas estratégicas para la conservación del ecosistema bosque seco, en el marco del proyecto bosques de paz, en las veredas Yaví y Pocharco municipio Natagaima - Tolima.  </t>
  </si>
  <si>
    <t>Carlos Arturo Mora Garcia</t>
  </si>
  <si>
    <t xml:space="preserve">Realizar actividades de restauración ecológica, implementado acciones de pequeño, mediano y corto plazo, conjuntamente con las comunidades campesinas e indígenas e instituciones involucradas en el manejo sostenible de los recursos naturales, y los sector productivo, educación ambiental y constitución de una organización de liderazgo ambiental en el marco de la estrategia Guardianes de Paz y Ambiente, que trabajara por la consolidación de la paz en la región y la conservación del Ecosistema bosque seco.   </t>
  </si>
  <si>
    <t>Proyecto formulado por CORTOLIMA, se encuentra inscrito en el BPC bajo el No.20197348320080.</t>
  </si>
  <si>
    <t>Asesorar en la formulacion y actualizacion de los Planes Municipales para la Gestion del Riesgo de desastres de Alpujarra, Ataco, Coyaima, Dolores, Natagaima, Saldaña, Ortega, Roncesvalles, Rioblanco, San Antonio e incorporación del riesgo en EOT.</t>
  </si>
  <si>
    <t>Cuerpo de Bomberos Voluntarios de Ibagué</t>
  </si>
  <si>
    <t>Mediante Mensaje Interno M.I No.1030 del 6/11/2019, se remitio a la SDA, para conceptuar acerca de la viabilidad Tecnica y Ambiental.</t>
  </si>
  <si>
    <t>Mediante Mensaje Interno M.I No.946 del 18/11/2019, se recibio de SDA, el concepto  de la viabilidad Tecnica y Ambiental.</t>
  </si>
  <si>
    <t>Mediante Mensaje Interno M.I No.1076 del 21/11/2019, se remitio SDA, el concepto de la viabilidad Tecnica y Ambiental, Formata F_14, F_15, para adelantar el tramite pertinente ante el SGC</t>
  </si>
  <si>
    <t>Construcción de canalizacion y conducción de la quebrada los muertos desde el predio ubicado en la calle 6 crra.3 No.3-047, coordenadas E870744, N920289, hasta el predio ubicado en la calle 7A con crra. 1 E 870781, N 960384, en el municipio de Rovira - Tolima.</t>
  </si>
  <si>
    <t xml:space="preserve">Alcaldia de Rovira </t>
  </si>
  <si>
    <t>Generar un espacio seguro que garantice la vida, la salud de la población (Niñez, juventud, mujer, adulto mayor, discapacitados, desplazados y toda aquella población que se encuentra en estado de infección), mediante la gestión de un proyecto cofinanciado para la construcción y rehabilitación integral de la canalización y conducción de la quebrada los muertos desde el predio ubicado en la calle 6 crra.3 No.3-047, coordenadas E870744, N920289, hasta el predio ubicado en la calle 7A con crra. 1 E 870781, N 960384, en el municipio de Rovira - Tolima.</t>
  </si>
  <si>
    <t>Mediante Oficio con Radicado de Salida No.29878 del 14 de noviembre de 2019; se hizo la devolución del proyecto con las observaciones, para que se adelanten los respectivos ajustes.</t>
  </si>
  <si>
    <t>Desarrollo del X CONGRESO DE LA ASOCIACION DE AUTORIDADES TRADICIONALES DEL CONSEJO REGIONAL INDIGENA DEL TOLIMA CRIT PARA EL FORTALECIMIENTO ORGANIZATIVO Y AMBIENTAL DEL PUEBLO PIJAO</t>
  </si>
  <si>
    <t>CRIT- CONSEJO REGIONAL INDIGENA DEL TOLIMA CRIT</t>
  </si>
  <si>
    <t>Desarrollar el X Congreso de la Asociación de Autoridades Tradicionales del Consejo Regional Indigena del Tolima CRIT, para el fortalecimiento organizativo y ambiental del territorio.</t>
  </si>
  <si>
    <t>Se Requiere ajustes del proyecto</t>
  </si>
  <si>
    <t>Mediante mensaje interno No.1099 del 27 de Noviembre de 2019 se remitio a la subdirección de desarrollo ambiental  para viabilizacion tecnica y ambiental.</t>
  </si>
  <si>
    <t>viabilizado</t>
  </si>
  <si>
    <t xml:space="preserve">Con mensaje interno F_006 la Subdirección de Desarrollo Ambiental, entrego concepto de no viable </t>
  </si>
  <si>
    <t>Mediante Oficio con Radicado de Salida No.31817 del 5 de Diciembre de 2019; se hizo la devolución del proyecto con las observaciones, para que se adelanten los respectivos ajustes.</t>
  </si>
  <si>
    <t>Con mensaje interno del 10 de septiembre de 2019 se envio a la Subdirección de Desarrollo Ambiental para concepto técnico y ambiental</t>
  </si>
  <si>
    <t>Se reviso proyecto y se solicito paz y salvo de deuda con CORTOLIMA</t>
  </si>
  <si>
    <t xml:space="preserve">ASORRECIO </t>
  </si>
  <si>
    <t>Restaurar 10 hectareas de ecosistema de bosque en la finca Corinto ubicada en la vereda la Sierrita del Municipio de Venadillo-Tolima</t>
  </si>
  <si>
    <t>Se realiza la inscripcion del proyecto con el formato F_CP_015 DE INSCRIPCION EN EL BANCO DE PROYECTOS DE CORTOLIMA</t>
  </si>
  <si>
    <t>Se hace firmar el formato 14 sobre viabilidad del poryecto</t>
  </si>
  <si>
    <t>Con fecha 11 de Diciembre con mensaje interno se envia a la SDA para adelantar tramite pertinente ante el subproceso de Gestión contractual</t>
  </si>
  <si>
    <t>CORPORACION SEMILLAS DE AGUA</t>
  </si>
  <si>
    <t>ESTRATEGIA DE FORTALECIMIENTO DE CAPACIDADES CON ACTORES SOCIALES E INSTITUCIONALES, PARA IMPLEMENTAR INICIATIVAS DE CONSERVACIÓN,  ADAPTACIÓN AL CAMBIO CLIMÁTICO Y DE COMPENSACIÓN AMBIENTAL PERMANENTE EN EL MARCO DEL PLAN DE MANEJO PARA EL PARQUE NATURAL REGIONAL ANAIME Y CHILI EN LOS MUNICIPIOS DE CAJAMARCA, IBAGUE, ROVIRA Y RONCESVALLES EN EL DEPARTAMENTO DEL TOLIMA.</t>
  </si>
  <si>
    <t xml:space="preserve">Fortalecer la gestión local en la adopción y seguimiento de medidas de buen manejo predial altamente verificable y compensable por los aportes hechos a la conservación y a las mejoras en las condiciones de vida familiar en el Parque Natural Regional Anaime y Chili. </t>
  </si>
  <si>
    <t>Se devolvio el 18 de diciembre por falta de diligenciamiento de formatos exigidas para revisar como son:  el presupuesto, personal y correccion de cronograma de actividades y manejo del anticipo. No. De correspondencia de salida 33124</t>
  </si>
  <si>
    <t>PROYECTO DE COOPERACION DE GESTION DE ECOSISTEMAS ESTRATEGICOS ENTRE CORTOLIMA Y ASORRECIO PARA EL ESTABLECIMIENTO, AISLAMIENTO PROTECTOR Y MANEJO INTEGRAL DE FORESTALES PARA LA RESTAURACION DE 10 HECTAREAS DE ECOSISTEMAS DE BOSQUES EN LA FINCA CORINTO UBICADA EN LA VEREDA LA SIERRITA DEL MUNICIPIO DE VENADILLO - TOLIMA</t>
  </si>
  <si>
    <t xml:space="preserve">“Convenio de Cooperación – Plan de Manejo Predios Adquiridos, Para la protección de la Cuenca de los Ríos Totare y la china,” Aunar esfuerzos técnicos, económicos, logísticos y del Recurso humano para adelantar acciones para la preservación, protección y conservación de la Cuenca de los Ríos Totare y La China,  y las demás acciones dentro del manejo integral de la Cuenca”, Aislamiento protector de 1.8 Kilómetros en el Predio El corazón-california, soledad-Potosí, la palma- lote No. 5. Vereda Palomar, Municipio de Anzoátegui.
</t>
  </si>
  <si>
    <t>ASOCIACION DE USUARIOS DE LOS RIOS TOTARE Y LA CHINA</t>
  </si>
  <si>
    <t>Aunar esfuerzos en la preservación, protección y conservación de los predios El corazón-california, Soledad-Potosí, la palma- lote No.5 Fuente hídrica de la Cuenca del Río Totare.</t>
  </si>
  <si>
    <t>OBSERVACIONES 6</t>
  </si>
  <si>
    <t xml:space="preserve">El 16/12/2019 se recibio de parte de la SDA mensaje interno  1003 de 2019 informando que no existe disponibilidad presupuestal para el proyecto </t>
  </si>
  <si>
    <t>El 20/12/2019 se envio oficio con No.33259 a ASORRECIO informando que no existe disponibilidad presupuestal por lo que se devuelve el proyecto.</t>
  </si>
  <si>
    <t>Cv.Asociación No.871 del 30/12/2019.</t>
  </si>
  <si>
    <t>Cv.Marco</t>
  </si>
  <si>
    <t>CV.Asociacion No.530 del 12/08/2019</t>
  </si>
  <si>
    <t>Se presento para cofinanciación al MADS</t>
  </si>
  <si>
    <t>Cv.Asociación No.413 del 26/06/2019.</t>
  </si>
  <si>
    <t>Cv.Asociación No.657 del 25/10/2019</t>
  </si>
  <si>
    <t>Se hizo la devolución al proponente para adelantar las correcciones</t>
  </si>
  <si>
    <t>Cv.Asociación No.398 del 26/06/2019.</t>
  </si>
  <si>
    <t>Convenios 545 del 27/08/2019   y 364 del 2019</t>
  </si>
  <si>
    <t>Cv 871 del 30/12/2019</t>
  </si>
  <si>
    <t>19/06/2019 - 11/12/19</t>
  </si>
  <si>
    <t>29/1/2020.  MEDIANTE MENSAJE INTERNO 42 SE RECIBIO CONCEPTO DE VIABILIDAD TECNICA Y AMBIENTAL DONDE DAN  LA VIABILIDAD AMBIENTAL SIN EMBARGO LA VIAGILIDAD TECNICA NO ES DADA.</t>
  </si>
  <si>
    <t>El 5/2/2020 con radicado 2839 se devolvio el proyecto para ajustes pertinentes</t>
  </si>
  <si>
    <t>Se remitio a la Subdirección Ambiental con Mensaje Interno No.1144, y Radicado 22956 el 20 de Diciembre de 2019 para concepto tecnico y ambiental</t>
  </si>
  <si>
    <t>26/2/2020 Se recibio de la Subdirección de Desarrollo Ambiental, mensaje Interno 103 donde informa que se debe realizar modificaciones por lo tanto se devuelve el proyecto</t>
  </si>
  <si>
    <t xml:space="preserve">27/2/2020 se devolvio el proyecto para ajustes pertinentes </t>
  </si>
  <si>
    <t>El 2 de Marzo de 2020, Con radicado 5728 se envio el proyecto y el concepto de no viable para ajustes (permisos y autorizaciones de propietarios)</t>
  </si>
  <si>
    <t>BASE DE DATOS BANCO DE PROYECTOS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</si>
</sst>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_(* \(#,##0\);_(* &quot;-&quot;??_);_(@_)"/>
    <numFmt numFmtId="165" formatCode="_-* #,##0.00_-;\-* #,##0.00_-;_-* &quot;-&quot;_-;_-@_-"/>
  </numFmts>
  <fonts count="24" x14ac:knownFonts="1">
    <font>
      <sz val="11"/>
      <color theme="1"/>
      <name val="Calibri"/>
      <family val="2"/>
      <scheme val="minor"/>
    </font>
    <font>
      <sz val="11"/>
      <color theme="1"/>
      <name val="Calibri"/>
      <family val="2"/>
      <scheme val="minor"/>
    </font>
    <font>
      <b/>
      <sz val="16"/>
      <color theme="1"/>
      <name val="Arial"/>
      <family val="2"/>
    </font>
    <font>
      <b/>
      <sz val="20"/>
      <color theme="1"/>
      <name val="Arial"/>
      <family val="2"/>
    </font>
    <font>
      <sz val="10"/>
      <color theme="1"/>
      <name val="Arial"/>
      <family val="2"/>
    </font>
    <font>
      <b/>
      <sz val="12"/>
      <color theme="0" tint="-0.34998626667073579"/>
      <name val="Arial"/>
      <family val="2"/>
    </font>
    <font>
      <sz val="8"/>
      <name val="Arial"/>
      <family val="2"/>
    </font>
    <font>
      <sz val="10"/>
      <name val="Arial"/>
      <family val="2"/>
    </font>
    <font>
      <sz val="9"/>
      <name val="Calibri"/>
      <family val="2"/>
      <scheme val="minor"/>
    </font>
    <font>
      <b/>
      <sz val="10"/>
      <color theme="1"/>
      <name val="Arial"/>
      <family val="2"/>
    </font>
    <font>
      <b/>
      <sz val="9"/>
      <color theme="1"/>
      <name val="Arial"/>
      <family val="2"/>
    </font>
    <font>
      <b/>
      <sz val="10"/>
      <name val="Arial"/>
      <family val="2"/>
    </font>
    <font>
      <b/>
      <sz val="7"/>
      <name val="Arial"/>
      <family val="2"/>
    </font>
    <font>
      <b/>
      <sz val="8"/>
      <color theme="1"/>
      <name val="Arial"/>
      <family val="2"/>
    </font>
    <font>
      <sz val="8"/>
      <color theme="1"/>
      <name val="Arial"/>
      <family val="2"/>
    </font>
    <font>
      <sz val="9"/>
      <name val="Arial"/>
      <family val="2"/>
    </font>
    <font>
      <sz val="8"/>
      <name val="Calibri"/>
      <family val="2"/>
    </font>
    <font>
      <sz val="9"/>
      <color theme="1"/>
      <name val="Arial"/>
      <family val="2"/>
    </font>
    <font>
      <sz val="8"/>
      <name val="Calibri"/>
      <family val="2"/>
      <scheme val="minor"/>
    </font>
    <font>
      <sz val="8"/>
      <color rgb="FF00B050"/>
      <name val="Arial"/>
      <family val="2"/>
    </font>
    <font>
      <sz val="9"/>
      <color indexed="81"/>
      <name val="Tahoma"/>
      <family val="2"/>
    </font>
    <font>
      <sz val="8"/>
      <color indexed="81"/>
      <name val="Tahoma"/>
      <family val="2"/>
    </font>
    <font>
      <b/>
      <sz val="9"/>
      <color indexed="81"/>
      <name val="Tahoma"/>
      <family val="2"/>
    </font>
    <font>
      <sz val="1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4" tint="0.59999389629810485"/>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0" fontId="4" fillId="0" borderId="6" xfId="0" applyFont="1" applyBorder="1" applyAlignment="1">
      <alignment horizontal="center" vertical="center" wrapText="1"/>
    </xf>
    <xf numFmtId="0" fontId="0" fillId="0" borderId="0" xfId="0"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4" fontId="4" fillId="0" borderId="6" xfId="0" applyNumberFormat="1"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textRotation="90" wrapText="1"/>
    </xf>
    <xf numFmtId="15" fontId="6" fillId="0" borderId="0" xfId="0" applyNumberFormat="1" applyFont="1" applyAlignment="1">
      <alignment horizontal="center" vertical="center" textRotation="90" wrapText="1"/>
    </xf>
    <xf numFmtId="0" fontId="7" fillId="0" borderId="0" xfId="0" applyFont="1" applyAlignment="1">
      <alignment vertical="center"/>
    </xf>
    <xf numFmtId="0" fontId="6" fillId="0" borderId="0" xfId="0" applyFont="1" applyAlignment="1">
      <alignment vertical="center" textRotation="90" wrapText="1"/>
    </xf>
    <xf numFmtId="0" fontId="6" fillId="0" borderId="2" xfId="0" applyFont="1" applyBorder="1" applyAlignment="1">
      <alignment vertical="center" textRotation="90" wrapText="1"/>
    </xf>
    <xf numFmtId="3" fontId="6" fillId="0" borderId="2" xfId="0" applyNumberFormat="1" applyFont="1" applyBorder="1" applyAlignment="1">
      <alignment vertical="center" textRotation="90" wrapText="1"/>
    </xf>
    <xf numFmtId="0" fontId="7" fillId="0" borderId="2" xfId="0" applyFont="1" applyBorder="1" applyAlignment="1">
      <alignment horizontal="center" vertical="center" textRotation="90" wrapText="1"/>
    </xf>
    <xf numFmtId="0" fontId="6" fillId="0" borderId="2" xfId="0" applyFont="1" applyBorder="1" applyAlignment="1">
      <alignment vertical="center"/>
    </xf>
    <xf numFmtId="0" fontId="8" fillId="0" borderId="2"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wrapText="1"/>
    </xf>
    <xf numFmtId="0" fontId="0" fillId="0" borderId="0" xfId="0" applyAlignment="1">
      <alignment vertical="center" wrapText="1"/>
    </xf>
    <xf numFmtId="0" fontId="14" fillId="0" borderId="31" xfId="0" applyFont="1" applyFill="1" applyBorder="1" applyAlignment="1">
      <alignment horizontal="center" vertical="center"/>
    </xf>
    <xf numFmtId="0" fontId="6" fillId="0" borderId="6" xfId="0" applyFont="1" applyFill="1" applyBorder="1" applyAlignment="1">
      <alignment horizontal="center" vertical="center" textRotation="255"/>
    </xf>
    <xf numFmtId="15" fontId="6" fillId="0" borderId="6" xfId="0" applyNumberFormat="1" applyFont="1" applyFill="1" applyBorder="1" applyAlignment="1">
      <alignment horizontal="center" vertical="center" textRotation="90" wrapText="1"/>
    </xf>
    <xf numFmtId="0" fontId="7" fillId="0" borderId="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1" xfId="0" applyFont="1" applyFill="1" applyBorder="1" applyAlignment="1">
      <alignment horizontal="center" vertical="center" textRotation="90" wrapText="1"/>
    </xf>
    <xf numFmtId="3" fontId="15" fillId="0" borderId="31" xfId="0" applyNumberFormat="1" applyFont="1" applyFill="1" applyBorder="1" applyAlignment="1">
      <alignment horizontal="center" vertical="center" textRotation="90" wrapText="1"/>
    </xf>
    <xf numFmtId="0" fontId="15" fillId="0" borderId="31" xfId="0" applyFont="1" applyFill="1" applyBorder="1" applyAlignment="1">
      <alignment horizontal="center" vertical="center" textRotation="90"/>
    </xf>
    <xf numFmtId="3" fontId="6" fillId="0" borderId="31" xfId="0" applyNumberFormat="1" applyFont="1" applyFill="1" applyBorder="1" applyAlignment="1">
      <alignment horizontal="center" vertical="center" textRotation="90"/>
    </xf>
    <xf numFmtId="3" fontId="7" fillId="0" borderId="31"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8" fillId="0" borderId="31" xfId="0" applyFont="1" applyFill="1" applyBorder="1" applyAlignment="1">
      <alignment horizontal="justify" vertical="center" wrapText="1"/>
    </xf>
    <xf numFmtId="0" fontId="16" fillId="0" borderId="31" xfId="0" applyFont="1" applyFill="1" applyBorder="1" applyAlignment="1">
      <alignment horizontal="center" vertical="center" wrapText="1"/>
    </xf>
    <xf numFmtId="0" fontId="6" fillId="0" borderId="31" xfId="0" applyFont="1" applyFill="1" applyBorder="1" applyAlignment="1">
      <alignment vertical="center" wrapText="1"/>
    </xf>
    <xf numFmtId="0" fontId="0" fillId="0" borderId="31" xfId="0" applyFill="1" applyBorder="1" applyAlignment="1">
      <alignment vertical="center" wrapText="1"/>
    </xf>
    <xf numFmtId="0" fontId="0" fillId="0" borderId="31" xfId="0" applyFill="1" applyBorder="1"/>
    <xf numFmtId="0" fontId="0" fillId="0" borderId="0" xfId="0" applyFill="1"/>
    <xf numFmtId="0" fontId="14" fillId="0" borderId="6" xfId="0" applyFont="1" applyFill="1" applyBorder="1" applyAlignment="1">
      <alignment horizontal="center" vertical="center"/>
    </xf>
    <xf numFmtId="0" fontId="6" fillId="0" borderId="31" xfId="0" applyFont="1" applyFill="1" applyBorder="1" applyAlignment="1">
      <alignment horizontal="center" vertical="center" textRotation="255" wrapText="1"/>
    </xf>
    <xf numFmtId="15" fontId="6" fillId="0" borderId="31" xfId="0" applyNumberFormat="1" applyFont="1" applyFill="1" applyBorder="1" applyAlignment="1">
      <alignment horizontal="center" vertical="center" textRotation="90" wrapText="1"/>
    </xf>
    <xf numFmtId="0" fontId="4" fillId="0" borderId="31" xfId="0" applyFont="1" applyFill="1" applyBorder="1" applyAlignment="1">
      <alignment horizontal="center" vertical="center" wrapText="1"/>
    </xf>
    <xf numFmtId="3" fontId="17" fillId="0" borderId="31" xfId="0" applyNumberFormat="1" applyFont="1" applyFill="1" applyBorder="1" applyAlignment="1">
      <alignment horizontal="center" vertical="center" textRotation="90" wrapText="1"/>
    </xf>
    <xf numFmtId="0" fontId="6" fillId="0"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5" fillId="0" borderId="6" xfId="0" applyFont="1" applyFill="1" applyBorder="1" applyAlignment="1">
      <alignment vertical="center" wrapText="1"/>
    </xf>
    <xf numFmtId="3" fontId="7" fillId="0"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6" fillId="0" borderId="6" xfId="0" applyFont="1" applyFill="1" applyBorder="1" applyAlignment="1">
      <alignment vertical="center" wrapText="1"/>
    </xf>
    <xf numFmtId="0" fontId="7" fillId="0" borderId="6" xfId="0" applyFont="1" applyFill="1" applyBorder="1" applyAlignment="1">
      <alignment vertical="center" wrapText="1"/>
    </xf>
    <xf numFmtId="0" fontId="0" fillId="0" borderId="6" xfId="0" applyFill="1" applyBorder="1"/>
    <xf numFmtId="0" fontId="6" fillId="0" borderId="6" xfId="0" applyFont="1" applyFill="1" applyBorder="1" applyAlignment="1">
      <alignment horizontal="center" vertical="center" textRotation="255" wrapText="1"/>
    </xf>
    <xf numFmtId="3" fontId="15" fillId="0" borderId="6" xfId="0" applyNumberFormat="1" applyFont="1" applyFill="1" applyBorder="1" applyAlignment="1">
      <alignment horizontal="center" vertical="center" textRotation="90" wrapText="1"/>
    </xf>
    <xf numFmtId="0" fontId="8" fillId="0" borderId="6" xfId="0" applyFont="1" applyFill="1" applyBorder="1" applyAlignment="1">
      <alignment horizontal="justify" vertical="center" wrapText="1"/>
    </xf>
    <xf numFmtId="164" fontId="0" fillId="0" borderId="6" xfId="1" applyNumberFormat="1" applyFont="1" applyFill="1" applyBorder="1" applyAlignment="1">
      <alignment vertical="center"/>
    </xf>
    <xf numFmtId="0" fontId="6" fillId="0" borderId="6" xfId="0" applyFont="1" applyFill="1" applyBorder="1" applyAlignment="1">
      <alignment horizontal="center" vertical="center" textRotation="90" wrapText="1"/>
    </xf>
    <xf numFmtId="3" fontId="7" fillId="0" borderId="6" xfId="0" applyNumberFormat="1" applyFont="1" applyFill="1" applyBorder="1" applyAlignment="1">
      <alignment horizontal="center" vertical="center"/>
    </xf>
    <xf numFmtId="0" fontId="15" fillId="0" borderId="6" xfId="0" applyFont="1" applyFill="1" applyBorder="1" applyAlignment="1">
      <alignment horizontal="center" vertical="center" wrapText="1"/>
    </xf>
    <xf numFmtId="43" fontId="0" fillId="0" borderId="6" xfId="0" applyNumberFormat="1" applyFill="1" applyBorder="1"/>
    <xf numFmtId="3" fontId="7" fillId="0" borderId="31" xfId="0" applyNumberFormat="1" applyFont="1" applyFill="1" applyBorder="1" applyAlignment="1">
      <alignment horizontal="center" vertical="center"/>
    </xf>
    <xf numFmtId="0" fontId="0" fillId="0" borderId="6" xfId="0" applyFill="1" applyBorder="1" applyAlignment="1">
      <alignment vertical="center" wrapText="1"/>
    </xf>
    <xf numFmtId="4" fontId="15" fillId="0" borderId="6" xfId="0" applyNumberFormat="1" applyFont="1" applyFill="1" applyBorder="1" applyAlignment="1">
      <alignment horizontal="center" vertical="center" textRotation="90" wrapText="1"/>
    </xf>
    <xf numFmtId="4" fontId="6" fillId="0" borderId="31" xfId="0" applyNumberFormat="1" applyFont="1" applyFill="1" applyBorder="1" applyAlignment="1">
      <alignment horizontal="center" vertical="center" textRotation="90"/>
    </xf>
    <xf numFmtId="0" fontId="6" fillId="0" borderId="6" xfId="0" applyFont="1" applyFill="1" applyBorder="1" applyAlignment="1">
      <alignment vertical="center" textRotation="255" wrapText="1"/>
    </xf>
    <xf numFmtId="15" fontId="6" fillId="0" borderId="6" xfId="0" applyNumberFormat="1" applyFont="1" applyFill="1" applyBorder="1" applyAlignment="1">
      <alignment vertical="center" textRotation="90" wrapText="1"/>
    </xf>
    <xf numFmtId="0" fontId="6" fillId="0" borderId="6" xfId="0" applyFont="1" applyFill="1" applyBorder="1" applyAlignment="1">
      <alignment vertical="center" textRotation="90" wrapText="1"/>
    </xf>
    <xf numFmtId="3" fontId="15" fillId="0" borderId="6" xfId="0" applyNumberFormat="1" applyFont="1" applyFill="1" applyBorder="1" applyAlignment="1">
      <alignment vertical="center" textRotation="90" wrapText="1"/>
    </xf>
    <xf numFmtId="0" fontId="8" fillId="0" borderId="6" xfId="0" applyFont="1" applyFill="1" applyBorder="1" applyAlignment="1">
      <alignment vertical="center" wrapText="1"/>
    </xf>
    <xf numFmtId="0" fontId="0" fillId="0" borderId="0" xfId="0" applyFill="1" applyAlignment="1">
      <alignment vertical="center" wrapText="1"/>
    </xf>
    <xf numFmtId="2" fontId="6" fillId="0" borderId="6" xfId="0" applyNumberFormat="1" applyFont="1" applyFill="1" applyBorder="1" applyAlignment="1">
      <alignment vertical="center" wrapText="1"/>
    </xf>
    <xf numFmtId="3" fontId="6" fillId="0" borderId="31" xfId="0" applyNumberFormat="1" applyFont="1" applyFill="1" applyBorder="1" applyAlignment="1">
      <alignment vertical="center" textRotation="90" wrapText="1"/>
    </xf>
    <xf numFmtId="1" fontId="15" fillId="0" borderId="31" xfId="3" applyNumberFormat="1" applyFont="1" applyFill="1" applyBorder="1" applyAlignment="1">
      <alignment vertical="center" textRotation="90" wrapText="1"/>
    </xf>
    <xf numFmtId="1" fontId="15" fillId="0" borderId="31" xfId="3" applyNumberFormat="1" applyFont="1" applyFill="1" applyBorder="1" applyAlignment="1">
      <alignment horizontal="center" vertical="center" textRotation="90" wrapText="1"/>
    </xf>
    <xf numFmtId="0" fontId="15" fillId="0" borderId="31" xfId="3" applyNumberFormat="1" applyFont="1" applyFill="1" applyBorder="1" applyAlignment="1">
      <alignment horizontal="center" vertical="center" textRotation="90" wrapText="1"/>
    </xf>
    <xf numFmtId="3" fontId="6" fillId="0" borderId="0" xfId="0" applyNumberFormat="1" applyFont="1" applyFill="1" applyBorder="1" applyAlignment="1">
      <alignment horizontal="center" vertical="center" textRotation="90"/>
    </xf>
    <xf numFmtId="0" fontId="7" fillId="0" borderId="0" xfId="0" applyFont="1" applyAlignment="1">
      <alignment horizontal="center"/>
    </xf>
    <xf numFmtId="0" fontId="8" fillId="0" borderId="0" xfId="0" applyFont="1"/>
    <xf numFmtId="0" fontId="14" fillId="0" borderId="31" xfId="0" applyFont="1" applyFill="1" applyBorder="1" applyAlignment="1">
      <alignment horizontal="center" vertical="center" textRotation="90" wrapText="1"/>
    </xf>
    <xf numFmtId="3" fontId="6" fillId="0" borderId="31" xfId="0" applyNumberFormat="1" applyFont="1" applyFill="1" applyBorder="1" applyAlignment="1">
      <alignment horizontal="center" vertical="center" textRotation="90" wrapText="1"/>
    </xf>
    <xf numFmtId="2" fontId="15" fillId="0" borderId="31" xfId="3" applyNumberFormat="1" applyFont="1" applyFill="1" applyBorder="1" applyAlignment="1">
      <alignment vertical="center" textRotation="90" wrapText="1"/>
    </xf>
    <xf numFmtId="2" fontId="15" fillId="0" borderId="31" xfId="3" applyNumberFormat="1" applyFont="1" applyFill="1" applyBorder="1" applyAlignment="1">
      <alignment horizontal="center" vertical="center" textRotation="90" wrapText="1"/>
    </xf>
    <xf numFmtId="0" fontId="15" fillId="0" borderId="31" xfId="3" applyNumberFormat="1" applyFont="1" applyFill="1" applyBorder="1" applyAlignment="1">
      <alignment vertical="center" textRotation="90" wrapText="1"/>
    </xf>
    <xf numFmtId="0" fontId="8" fillId="0" borderId="0" xfId="0" applyFont="1" applyFill="1"/>
    <xf numFmtId="49" fontId="8" fillId="0" borderId="6" xfId="2" applyNumberFormat="1" applyFont="1" applyFill="1" applyBorder="1" applyAlignment="1">
      <alignment horizontal="justify" vertical="center" wrapText="1"/>
    </xf>
    <xf numFmtId="0" fontId="0" fillId="0" borderId="6" xfId="0" applyFill="1" applyBorder="1" applyAlignment="1">
      <alignment wrapText="1"/>
    </xf>
    <xf numFmtId="0" fontId="0" fillId="0" borderId="41" xfId="0" applyBorder="1"/>
    <xf numFmtId="0" fontId="0" fillId="0" borderId="42" xfId="0" applyBorder="1"/>
    <xf numFmtId="0" fontId="0" fillId="0" borderId="43" xfId="0" applyBorder="1"/>
    <xf numFmtId="0" fontId="0" fillId="0" borderId="0" xfId="0" applyFill="1" applyAlignment="1">
      <alignment wrapText="1"/>
    </xf>
    <xf numFmtId="165" fontId="15" fillId="0" borderId="6" xfId="2" applyNumberFormat="1" applyFont="1" applyFill="1" applyBorder="1" applyAlignment="1">
      <alignment horizontal="center" vertical="center" textRotation="90" wrapText="1"/>
    </xf>
    <xf numFmtId="43" fontId="0" fillId="0" borderId="6" xfId="1" applyFont="1" applyFill="1" applyBorder="1"/>
    <xf numFmtId="1" fontId="15" fillId="0" borderId="6" xfId="3" applyNumberFormat="1" applyFont="1" applyFill="1" applyBorder="1" applyAlignment="1">
      <alignment vertical="center" textRotation="90" wrapText="1"/>
    </xf>
    <xf numFmtId="0" fontId="15" fillId="0" borderId="6" xfId="3" applyNumberFormat="1" applyFont="1" applyFill="1" applyBorder="1" applyAlignment="1">
      <alignment vertical="center" textRotation="90" wrapText="1"/>
    </xf>
    <xf numFmtId="3" fontId="6" fillId="0" borderId="6" xfId="0" applyNumberFormat="1" applyFont="1" applyFill="1" applyBorder="1" applyAlignment="1">
      <alignment vertical="center" textRotation="90" wrapText="1"/>
    </xf>
    <xf numFmtId="165" fontId="15" fillId="0" borderId="6" xfId="2" applyNumberFormat="1" applyFont="1" applyFill="1" applyBorder="1" applyAlignment="1">
      <alignment horizontal="right" vertical="top" textRotation="90" wrapText="1"/>
    </xf>
    <xf numFmtId="0" fontId="6" fillId="0" borderId="6" xfId="0" applyNumberFormat="1" applyFont="1" applyFill="1" applyBorder="1" applyAlignment="1">
      <alignment horizontal="center" vertical="center" textRotation="255" wrapText="1"/>
    </xf>
    <xf numFmtId="1"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textRotation="90" wrapText="1"/>
    </xf>
    <xf numFmtId="41" fontId="6" fillId="0" borderId="6" xfId="2" applyFont="1" applyFill="1" applyBorder="1" applyAlignment="1">
      <alignment vertical="center" wrapText="1"/>
    </xf>
    <xf numFmtId="0" fontId="6" fillId="0" borderId="29"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19" fillId="0" borderId="6" xfId="0" applyFont="1" applyFill="1" applyBorder="1" applyAlignment="1">
      <alignment horizontal="center" vertical="center" wrapText="1"/>
    </xf>
    <xf numFmtId="3" fontId="15" fillId="0" borderId="35" xfId="0" applyNumberFormat="1" applyFont="1" applyFill="1" applyBorder="1" applyAlignment="1">
      <alignment horizontal="center" vertical="center" textRotation="90" wrapText="1"/>
    </xf>
    <xf numFmtId="1" fontId="15" fillId="0" borderId="29" xfId="3" applyNumberFormat="1" applyFont="1" applyFill="1" applyBorder="1" applyAlignment="1">
      <alignment vertical="center" textRotation="90" wrapText="1"/>
    </xf>
    <xf numFmtId="1" fontId="15" fillId="0" borderId="29" xfId="3" applyNumberFormat="1" applyFont="1" applyFill="1" applyBorder="1" applyAlignment="1">
      <alignment horizontal="center" vertical="center" textRotation="90" wrapText="1"/>
    </xf>
    <xf numFmtId="0" fontId="23" fillId="0" borderId="6" xfId="0" applyFont="1" applyFill="1" applyBorder="1" applyAlignment="1">
      <alignment vertical="center" wrapText="1"/>
    </xf>
    <xf numFmtId="0" fontId="0" fillId="0" borderId="0" xfId="0" applyFill="1" applyBorder="1"/>
    <xf numFmtId="0" fontId="9" fillId="2" borderId="12" xfId="0" applyFont="1" applyFill="1" applyBorder="1" applyAlignment="1">
      <alignment horizontal="center" vertical="center" textRotation="90"/>
    </xf>
    <xf numFmtId="0" fontId="9" fillId="2" borderId="19" xfId="0" applyFont="1" applyFill="1" applyBorder="1" applyAlignment="1">
      <alignment horizontal="center" vertical="center" textRotation="90"/>
    </xf>
    <xf numFmtId="0" fontId="9" fillId="2" borderId="30" xfId="0" applyFont="1" applyFill="1" applyBorder="1" applyAlignment="1">
      <alignment horizontal="center" vertical="center" textRotation="9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30" xfId="0" applyFont="1" applyFill="1" applyBorder="1" applyAlignment="1">
      <alignment horizontal="center" vertical="center" wrapText="1"/>
    </xf>
    <xf numFmtId="3" fontId="13" fillId="3" borderId="35" xfId="0" applyNumberFormat="1" applyFont="1" applyFill="1" applyBorder="1" applyAlignment="1">
      <alignment horizontal="center" vertical="center" textRotation="90" wrapText="1"/>
    </xf>
    <xf numFmtId="3" fontId="13" fillId="3" borderId="29" xfId="0" applyNumberFormat="1" applyFont="1" applyFill="1" applyBorder="1" applyAlignment="1">
      <alignment horizontal="center" vertical="center" textRotation="90" wrapText="1"/>
    </xf>
    <xf numFmtId="3" fontId="13" fillId="3" borderId="36" xfId="0" applyNumberFormat="1" applyFont="1" applyFill="1" applyBorder="1" applyAlignment="1">
      <alignment horizontal="center" vertical="center" textRotation="90" wrapText="1"/>
    </xf>
    <xf numFmtId="3" fontId="13" fillId="3" borderId="32" xfId="0" applyNumberFormat="1" applyFont="1" applyFill="1" applyBorder="1" applyAlignment="1">
      <alignment horizontal="center" vertical="center" textRotation="90" wrapText="1"/>
    </xf>
    <xf numFmtId="3" fontId="13" fillId="3" borderId="33" xfId="0" applyNumberFormat="1" applyFont="1" applyFill="1" applyBorder="1" applyAlignment="1">
      <alignment horizontal="center" vertical="center" textRotation="90" wrapText="1"/>
    </xf>
    <xf numFmtId="3" fontId="13" fillId="3" borderId="34" xfId="0" applyNumberFormat="1" applyFont="1" applyFill="1" applyBorder="1" applyAlignment="1">
      <alignment horizontal="center" vertical="center" textRotation="90" wrapText="1"/>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0" fontId="10" fillId="2" borderId="12" xfId="0" applyFont="1" applyFill="1" applyBorder="1" applyAlignment="1">
      <alignment horizontal="center" vertical="center" textRotation="45"/>
    </xf>
    <xf numFmtId="0" fontId="10" fillId="2" borderId="19" xfId="0" applyFont="1" applyFill="1" applyBorder="1" applyAlignment="1">
      <alignment horizontal="center" vertical="center" textRotation="45"/>
    </xf>
    <xf numFmtId="0" fontId="10" fillId="2" borderId="30" xfId="0" applyFont="1" applyFill="1" applyBorder="1" applyAlignment="1">
      <alignment horizontal="center" vertical="center" textRotation="45"/>
    </xf>
    <xf numFmtId="3" fontId="13" fillId="2" borderId="35" xfId="0" applyNumberFormat="1" applyFont="1" applyFill="1" applyBorder="1" applyAlignment="1">
      <alignment horizontal="center" vertical="center" textRotation="90" wrapText="1"/>
    </xf>
    <xf numFmtId="3" fontId="13" fillId="2" borderId="29" xfId="0" applyNumberFormat="1" applyFont="1" applyFill="1" applyBorder="1" applyAlignment="1">
      <alignment horizontal="center" vertical="center" textRotation="90" wrapText="1"/>
    </xf>
    <xf numFmtId="3" fontId="13" fillId="2" borderId="36" xfId="0" applyNumberFormat="1" applyFont="1" applyFill="1" applyBorder="1" applyAlignment="1">
      <alignment horizontal="center" vertical="center" textRotation="90" wrapText="1"/>
    </xf>
    <xf numFmtId="0" fontId="9" fillId="2" borderId="40" xfId="0" applyFont="1" applyFill="1" applyBorder="1" applyAlignment="1">
      <alignment horizontal="center" vertical="center" textRotation="90" wrapText="1"/>
    </xf>
    <xf numFmtId="0" fontId="9" fillId="2" borderId="33" xfId="0" applyFont="1" applyFill="1" applyBorder="1" applyAlignment="1">
      <alignment horizontal="center" vertical="center" textRotation="90" wrapText="1"/>
    </xf>
    <xf numFmtId="0" fontId="9" fillId="2" borderId="34" xfId="0" applyFont="1" applyFill="1" applyBorder="1" applyAlignment="1">
      <alignment horizontal="center" vertical="center" textRotation="90" wrapText="1"/>
    </xf>
    <xf numFmtId="0" fontId="11" fillId="2" borderId="13"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9" fillId="2" borderId="1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textRotation="90" wrapText="1"/>
    </xf>
    <xf numFmtId="0" fontId="9" fillId="2" borderId="14" xfId="0" applyFont="1" applyFill="1" applyBorder="1" applyAlignment="1">
      <alignment textRotation="90" wrapText="1"/>
    </xf>
    <xf numFmtId="0" fontId="9" fillId="2" borderId="20" xfId="0" applyFont="1" applyFill="1" applyBorder="1" applyAlignment="1">
      <alignment textRotation="90" wrapText="1"/>
    </xf>
    <xf numFmtId="0" fontId="9" fillId="2" borderId="21" xfId="0" applyFont="1" applyFill="1" applyBorder="1" applyAlignment="1">
      <alignment textRotation="90" wrapText="1"/>
    </xf>
    <xf numFmtId="0" fontId="9" fillId="2" borderId="12" xfId="0" applyFont="1" applyFill="1" applyBorder="1" applyAlignment="1">
      <alignment horizontal="center" vertical="center" textRotation="90" wrapText="1"/>
    </xf>
    <xf numFmtId="0" fontId="9" fillId="2" borderId="19" xfId="0" applyFont="1" applyFill="1" applyBorder="1" applyAlignment="1">
      <alignment horizontal="center" vertical="center" textRotation="90" wrapText="1"/>
    </xf>
    <xf numFmtId="0" fontId="9" fillId="2" borderId="30" xfId="0" applyFont="1" applyFill="1" applyBorder="1" applyAlignment="1">
      <alignment horizontal="center" vertical="center" textRotation="90" wrapText="1"/>
    </xf>
    <xf numFmtId="0" fontId="9" fillId="2" borderId="20" xfId="0" applyFont="1" applyFill="1" applyBorder="1" applyAlignment="1">
      <alignment horizontal="center" vertical="center" textRotation="90" wrapText="1"/>
    </xf>
    <xf numFmtId="0" fontId="9" fillId="2" borderId="27" xfId="0" applyFont="1" applyFill="1" applyBorder="1" applyAlignment="1">
      <alignment horizontal="center" vertical="center" textRotation="90" wrapText="1"/>
    </xf>
    <xf numFmtId="3" fontId="9" fillId="2" borderId="13" xfId="0" applyNumberFormat="1" applyFont="1" applyFill="1" applyBorder="1" applyAlignment="1">
      <alignment horizontal="center" vertical="center" wrapText="1"/>
    </xf>
    <xf numFmtId="3" fontId="9" fillId="2" borderId="15" xfId="0" applyNumberFormat="1" applyFont="1" applyFill="1" applyBorder="1" applyAlignment="1">
      <alignment horizontal="center" vertical="center" wrapText="1"/>
    </xf>
    <xf numFmtId="3" fontId="9" fillId="2" borderId="20"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3" fontId="13" fillId="3" borderId="12" xfId="0" applyNumberFormat="1" applyFont="1" applyFill="1" applyBorder="1" applyAlignment="1">
      <alignment horizontal="center" vertical="center" textRotation="90" wrapText="1"/>
    </xf>
    <xf numFmtId="3" fontId="13" fillId="3" borderId="19" xfId="0" applyNumberFormat="1" applyFont="1" applyFill="1" applyBorder="1" applyAlignment="1">
      <alignment horizontal="center" vertical="center" textRotation="90" wrapText="1"/>
    </xf>
    <xf numFmtId="3" fontId="13" fillId="3" borderId="30" xfId="0" applyNumberFormat="1" applyFont="1" applyFill="1" applyBorder="1" applyAlignment="1">
      <alignment horizontal="center" vertical="center" textRotation="90" wrapText="1"/>
    </xf>
    <xf numFmtId="3" fontId="13" fillId="3" borderId="37" xfId="0" applyNumberFormat="1" applyFont="1" applyFill="1" applyBorder="1" applyAlignment="1">
      <alignment horizontal="center" vertical="center" textRotation="90" wrapText="1"/>
    </xf>
    <xf numFmtId="3" fontId="13" fillId="3" borderId="38" xfId="0" applyNumberFormat="1" applyFont="1" applyFill="1" applyBorder="1" applyAlignment="1">
      <alignment horizontal="center" vertical="center" textRotation="90" wrapText="1"/>
    </xf>
    <xf numFmtId="3" fontId="13" fillId="3" borderId="39" xfId="0" applyNumberFormat="1" applyFont="1" applyFill="1" applyBorder="1" applyAlignment="1">
      <alignment horizontal="center" vertical="center" textRotation="90" wrapText="1"/>
    </xf>
    <xf numFmtId="0" fontId="12" fillId="2" borderId="1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30" xfId="0" applyFont="1" applyFill="1" applyBorder="1" applyAlignment="1">
      <alignment horizontal="center" vertical="center" wrapText="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2</xdr:col>
      <xdr:colOff>314324</xdr:colOff>
      <xdr:row>2</xdr:row>
      <xdr:rowOff>381000</xdr:rowOff>
    </xdr:to>
    <xdr:pic>
      <xdr:nvPicPr>
        <xdr:cNvPr id="2" name="Picture 1" descr="logocortpequeno">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38099"/>
          <a:ext cx="923924" cy="9144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87"/>
  <sheetViews>
    <sheetView tabSelected="1" zoomScale="80" zoomScaleNormal="80" workbookViewId="0">
      <pane ySplit="12" topLeftCell="A13" activePane="bottomLeft" state="frozen"/>
      <selection activeCell="A8" sqref="A8"/>
      <selection pane="bottomLeft" activeCell="E59" sqref="E59"/>
    </sheetView>
  </sheetViews>
  <sheetFormatPr baseColWidth="10" defaultRowHeight="15" x14ac:dyDescent="0.25"/>
  <cols>
    <col min="1" max="1" width="4.42578125" customWidth="1"/>
    <col min="2" max="2" width="4.7109375" customWidth="1"/>
    <col min="3" max="3" width="4.85546875" customWidth="1"/>
    <col min="4" max="4" width="42.42578125" customWidth="1"/>
    <col min="5" max="5" width="17.28515625" customWidth="1"/>
    <col min="6" max="6" width="7" customWidth="1"/>
    <col min="7" max="7" width="4.85546875" customWidth="1"/>
    <col min="8" max="8" width="3.5703125" customWidth="1"/>
    <col min="9" max="10" width="3.7109375" customWidth="1"/>
    <col min="11" max="11" width="4" customWidth="1"/>
    <col min="12" max="12" width="4.42578125" customWidth="1"/>
    <col min="13" max="13" width="4.7109375" customWidth="1"/>
    <col min="14" max="14" width="0.140625" style="73" customWidth="1"/>
    <col min="15" max="15" width="4.42578125" style="73" customWidth="1"/>
    <col min="16" max="16" width="7.28515625" style="73" customWidth="1"/>
    <col min="17" max="17" width="4.85546875" style="73" customWidth="1"/>
    <col min="18" max="18" width="3.28515625" hidden="1" customWidth="1"/>
    <col min="19" max="19" width="4.140625" hidden="1" customWidth="1"/>
    <col min="20" max="20" width="3.140625" hidden="1" customWidth="1"/>
    <col min="21" max="21" width="4.140625" hidden="1" customWidth="1"/>
    <col min="22" max="22" width="3.140625" hidden="1" customWidth="1"/>
    <col min="23" max="23" width="4.140625" hidden="1" customWidth="1"/>
    <col min="24" max="24" width="4.85546875" customWidth="1"/>
    <col min="25" max="25" width="3.5703125" customWidth="1"/>
    <col min="26" max="27" width="3.7109375" customWidth="1"/>
    <col min="28" max="28" width="9.42578125" customWidth="1"/>
    <col min="29" max="29" width="44.140625" style="74" customWidth="1"/>
    <col min="30" max="30" width="11.5703125" style="2" customWidth="1"/>
    <col min="31" max="31" width="23.85546875" style="18" customWidth="1"/>
    <col min="32" max="32" width="24" style="18" customWidth="1"/>
    <col min="33" max="33" width="22.140625" style="18" customWidth="1"/>
    <col min="34" max="34" width="22.5703125" style="18" customWidth="1"/>
    <col min="35" max="35" width="23.140625" style="18" customWidth="1"/>
    <col min="36" max="36" width="22.7109375" customWidth="1"/>
    <col min="37" max="37" width="22.28515625" customWidth="1"/>
  </cols>
  <sheetData>
    <row r="1" spans="1:37" x14ac:dyDescent="0.25">
      <c r="A1" s="141"/>
      <c r="B1" s="142"/>
      <c r="C1" s="143"/>
      <c r="D1" s="150" t="s">
        <v>312</v>
      </c>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2"/>
      <c r="AI1" s="1" t="s">
        <v>0</v>
      </c>
      <c r="AJ1" s="1" t="s">
        <v>1</v>
      </c>
      <c r="AK1" s="1"/>
    </row>
    <row r="2" spans="1:37" x14ac:dyDescent="0.25">
      <c r="A2" s="144"/>
      <c r="B2" s="145"/>
      <c r="C2" s="146"/>
      <c r="D2" s="150"/>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2"/>
      <c r="AI2" s="3" t="s">
        <v>2</v>
      </c>
      <c r="AJ2" s="4" t="s">
        <v>3</v>
      </c>
      <c r="AK2" s="4"/>
    </row>
    <row r="3" spans="1:37" ht="15.75" x14ac:dyDescent="0.25">
      <c r="A3" s="147"/>
      <c r="B3" s="148"/>
      <c r="C3" s="149"/>
      <c r="D3" s="153" t="s">
        <v>4</v>
      </c>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5"/>
      <c r="AI3" s="1" t="s">
        <v>5</v>
      </c>
      <c r="AJ3" s="5" t="s">
        <v>6</v>
      </c>
      <c r="AK3" s="5"/>
    </row>
    <row r="4" spans="1:37" ht="15.75" thickBot="1" x14ac:dyDescent="0.3">
      <c r="A4" s="6"/>
      <c r="B4" s="7"/>
      <c r="C4" s="8"/>
      <c r="D4" s="9"/>
      <c r="E4" s="10"/>
      <c r="F4" s="11"/>
      <c r="G4" s="11"/>
      <c r="H4" s="12"/>
      <c r="I4" s="12"/>
      <c r="J4" s="12"/>
      <c r="K4" s="12"/>
      <c r="L4" s="12"/>
      <c r="M4" s="12"/>
      <c r="N4" s="13"/>
      <c r="O4" s="13"/>
      <c r="P4" s="13"/>
      <c r="Q4" s="13"/>
      <c r="R4" s="11"/>
      <c r="S4" s="11"/>
      <c r="T4" s="11"/>
      <c r="U4" s="14"/>
      <c r="V4" s="14"/>
      <c r="W4" s="14"/>
      <c r="X4" s="11"/>
      <c r="Y4" s="12"/>
      <c r="Z4" s="12"/>
      <c r="AA4" s="12"/>
      <c r="AB4" s="14"/>
      <c r="AC4" s="15"/>
      <c r="AD4" s="16"/>
      <c r="AE4" s="17"/>
    </row>
    <row r="5" spans="1:37" x14ac:dyDescent="0.25">
      <c r="A5" s="156" t="s">
        <v>7</v>
      </c>
      <c r="B5" s="158" t="s">
        <v>8</v>
      </c>
      <c r="C5" s="159"/>
      <c r="D5" s="156" t="s">
        <v>9</v>
      </c>
      <c r="E5" s="162" t="s">
        <v>10</v>
      </c>
      <c r="F5" s="162" t="s">
        <v>11</v>
      </c>
      <c r="G5" s="167" t="s">
        <v>12</v>
      </c>
      <c r="H5" s="168"/>
      <c r="I5" s="168"/>
      <c r="J5" s="168"/>
      <c r="K5" s="168"/>
      <c r="L5" s="168"/>
      <c r="M5" s="168"/>
      <c r="N5" s="171" t="s">
        <v>13</v>
      </c>
      <c r="O5" s="172"/>
      <c r="P5" s="172"/>
      <c r="Q5" s="173"/>
      <c r="R5" s="123" t="s">
        <v>14</v>
      </c>
      <c r="S5" s="124"/>
      <c r="T5" s="124"/>
      <c r="U5" s="124"/>
      <c r="V5" s="124"/>
      <c r="W5" s="124"/>
      <c r="X5" s="124"/>
      <c r="Y5" s="124"/>
      <c r="Z5" s="124"/>
      <c r="AA5" s="124"/>
      <c r="AB5" s="129" t="s">
        <v>15</v>
      </c>
      <c r="AC5" s="114" t="s">
        <v>16</v>
      </c>
      <c r="AD5" s="186" t="s">
        <v>17</v>
      </c>
      <c r="AE5" s="138" t="s">
        <v>18</v>
      </c>
      <c r="AF5" s="138" t="s">
        <v>19</v>
      </c>
      <c r="AG5" s="138" t="s">
        <v>20</v>
      </c>
      <c r="AH5" s="138" t="s">
        <v>21</v>
      </c>
      <c r="AI5" s="138" t="s">
        <v>22</v>
      </c>
      <c r="AJ5" s="114" t="s">
        <v>23</v>
      </c>
      <c r="AK5" s="114" t="s">
        <v>292</v>
      </c>
    </row>
    <row r="6" spans="1:37" x14ac:dyDescent="0.25">
      <c r="A6" s="157"/>
      <c r="B6" s="160"/>
      <c r="C6" s="161"/>
      <c r="D6" s="157"/>
      <c r="E6" s="163"/>
      <c r="F6" s="163"/>
      <c r="G6" s="169"/>
      <c r="H6" s="170"/>
      <c r="I6" s="170"/>
      <c r="J6" s="170"/>
      <c r="K6" s="170"/>
      <c r="L6" s="170"/>
      <c r="M6" s="170"/>
      <c r="N6" s="174"/>
      <c r="O6" s="175"/>
      <c r="P6" s="175"/>
      <c r="Q6" s="176"/>
      <c r="R6" s="125"/>
      <c r="S6" s="126"/>
      <c r="T6" s="126"/>
      <c r="U6" s="126"/>
      <c r="V6" s="126"/>
      <c r="W6" s="126"/>
      <c r="X6" s="126"/>
      <c r="Y6" s="126"/>
      <c r="Z6" s="126"/>
      <c r="AA6" s="126"/>
      <c r="AB6" s="130"/>
      <c r="AC6" s="115"/>
      <c r="AD6" s="187"/>
      <c r="AE6" s="139"/>
      <c r="AF6" s="139"/>
      <c r="AG6" s="139"/>
      <c r="AH6" s="139"/>
      <c r="AI6" s="139"/>
      <c r="AJ6" s="115"/>
      <c r="AK6" s="115"/>
    </row>
    <row r="7" spans="1:37" ht="15.75" thickBot="1" x14ac:dyDescent="0.3">
      <c r="A7" s="157"/>
      <c r="B7" s="160"/>
      <c r="C7" s="161"/>
      <c r="D7" s="157"/>
      <c r="E7" s="163"/>
      <c r="F7" s="163"/>
      <c r="G7" s="169"/>
      <c r="H7" s="170"/>
      <c r="I7" s="170"/>
      <c r="J7" s="170"/>
      <c r="K7" s="170"/>
      <c r="L7" s="170"/>
      <c r="M7" s="170"/>
      <c r="N7" s="177"/>
      <c r="O7" s="178"/>
      <c r="P7" s="178"/>
      <c r="Q7" s="179"/>
      <c r="R7" s="125"/>
      <c r="S7" s="126"/>
      <c r="T7" s="126"/>
      <c r="U7" s="126"/>
      <c r="V7" s="126"/>
      <c r="W7" s="126"/>
      <c r="X7" s="126"/>
      <c r="Y7" s="126"/>
      <c r="Z7" s="126"/>
      <c r="AA7" s="126"/>
      <c r="AB7" s="130"/>
      <c r="AC7" s="115"/>
      <c r="AD7" s="187"/>
      <c r="AE7" s="139"/>
      <c r="AF7" s="139"/>
      <c r="AG7" s="139"/>
      <c r="AH7" s="139"/>
      <c r="AI7" s="139"/>
      <c r="AJ7" s="115"/>
      <c r="AK7" s="115"/>
    </row>
    <row r="8" spans="1:37" x14ac:dyDescent="0.25">
      <c r="A8" s="157"/>
      <c r="B8" s="160"/>
      <c r="C8" s="161"/>
      <c r="D8" s="157"/>
      <c r="E8" s="163"/>
      <c r="F8" s="165"/>
      <c r="G8" s="132" t="s">
        <v>27</v>
      </c>
      <c r="H8" s="132" t="s">
        <v>28</v>
      </c>
      <c r="I8" s="132" t="s">
        <v>29</v>
      </c>
      <c r="J8" s="132" t="s">
        <v>28</v>
      </c>
      <c r="K8" s="132" t="s">
        <v>30</v>
      </c>
      <c r="L8" s="132" t="s">
        <v>28</v>
      </c>
      <c r="M8" s="132" t="s">
        <v>31</v>
      </c>
      <c r="N8" s="135" t="s">
        <v>32</v>
      </c>
      <c r="O8" s="105" t="s">
        <v>33</v>
      </c>
      <c r="P8" s="105" t="s">
        <v>34</v>
      </c>
      <c r="Q8" s="105" t="s">
        <v>35</v>
      </c>
      <c r="R8" s="108" t="s">
        <v>36</v>
      </c>
      <c r="S8" s="109"/>
      <c r="T8" s="108" t="s">
        <v>37</v>
      </c>
      <c r="U8" s="109"/>
      <c r="V8" s="108" t="s">
        <v>38</v>
      </c>
      <c r="W8" s="109"/>
      <c r="X8" s="180" t="s">
        <v>274</v>
      </c>
      <c r="Y8" s="183" t="s">
        <v>24</v>
      </c>
      <c r="Z8" s="117" t="s">
        <v>25</v>
      </c>
      <c r="AA8" s="120" t="s">
        <v>26</v>
      </c>
      <c r="AB8" s="130"/>
      <c r="AC8" s="115"/>
      <c r="AD8" s="187"/>
      <c r="AE8" s="139"/>
      <c r="AF8" s="139"/>
      <c r="AG8" s="139"/>
      <c r="AH8" s="139"/>
      <c r="AI8" s="139"/>
      <c r="AJ8" s="115"/>
      <c r="AK8" s="115"/>
    </row>
    <row r="9" spans="1:37" x14ac:dyDescent="0.25">
      <c r="A9" s="157"/>
      <c r="B9" s="160"/>
      <c r="C9" s="161"/>
      <c r="D9" s="157"/>
      <c r="E9" s="163"/>
      <c r="F9" s="165"/>
      <c r="G9" s="133"/>
      <c r="H9" s="133"/>
      <c r="I9" s="133"/>
      <c r="J9" s="133"/>
      <c r="K9" s="133"/>
      <c r="L9" s="133"/>
      <c r="M9" s="133"/>
      <c r="N9" s="136"/>
      <c r="O9" s="106"/>
      <c r="P9" s="106"/>
      <c r="Q9" s="106"/>
      <c r="R9" s="110"/>
      <c r="S9" s="111"/>
      <c r="T9" s="110"/>
      <c r="U9" s="111"/>
      <c r="V9" s="110"/>
      <c r="W9" s="111"/>
      <c r="X9" s="181"/>
      <c r="Y9" s="184"/>
      <c r="Z9" s="118"/>
      <c r="AA9" s="121"/>
      <c r="AB9" s="130"/>
      <c r="AC9" s="115"/>
      <c r="AD9" s="187"/>
      <c r="AE9" s="139"/>
      <c r="AF9" s="139"/>
      <c r="AG9" s="139"/>
      <c r="AH9" s="139"/>
      <c r="AI9" s="139"/>
      <c r="AJ9" s="115"/>
      <c r="AK9" s="115"/>
    </row>
    <row r="10" spans="1:37" ht="15.75" thickBot="1" x14ac:dyDescent="0.3">
      <c r="A10" s="157"/>
      <c r="B10" s="160"/>
      <c r="C10" s="161"/>
      <c r="D10" s="157"/>
      <c r="E10" s="163"/>
      <c r="F10" s="165"/>
      <c r="G10" s="133"/>
      <c r="H10" s="133"/>
      <c r="I10" s="133"/>
      <c r="J10" s="133"/>
      <c r="K10" s="133"/>
      <c r="L10" s="133"/>
      <c r="M10" s="133"/>
      <c r="N10" s="136"/>
      <c r="O10" s="106"/>
      <c r="P10" s="106"/>
      <c r="Q10" s="106"/>
      <c r="R10" s="112"/>
      <c r="S10" s="113"/>
      <c r="T10" s="112"/>
      <c r="U10" s="113"/>
      <c r="V10" s="112"/>
      <c r="W10" s="113"/>
      <c r="X10" s="181"/>
      <c r="Y10" s="184"/>
      <c r="Z10" s="118"/>
      <c r="AA10" s="121"/>
      <c r="AB10" s="130"/>
      <c r="AC10" s="115"/>
      <c r="AD10" s="187"/>
      <c r="AE10" s="139"/>
      <c r="AF10" s="139"/>
      <c r="AG10" s="139"/>
      <c r="AH10" s="139"/>
      <c r="AI10" s="139"/>
      <c r="AJ10" s="115"/>
      <c r="AK10" s="115"/>
    </row>
    <row r="11" spans="1:37" x14ac:dyDescent="0.25">
      <c r="A11" s="157"/>
      <c r="B11" s="160"/>
      <c r="C11" s="161"/>
      <c r="D11" s="157"/>
      <c r="E11" s="163"/>
      <c r="F11" s="165"/>
      <c r="G11" s="133"/>
      <c r="H11" s="133"/>
      <c r="I11" s="133"/>
      <c r="J11" s="133"/>
      <c r="K11" s="133"/>
      <c r="L11" s="133"/>
      <c r="M11" s="133"/>
      <c r="N11" s="136"/>
      <c r="O11" s="106"/>
      <c r="P11" s="106"/>
      <c r="Q11" s="106"/>
      <c r="R11" s="127" t="s">
        <v>39</v>
      </c>
      <c r="S11" s="127" t="s">
        <v>40</v>
      </c>
      <c r="T11" s="127" t="s">
        <v>39</v>
      </c>
      <c r="U11" s="127" t="s">
        <v>40</v>
      </c>
      <c r="V11" s="127" t="s">
        <v>39</v>
      </c>
      <c r="W11" s="127" t="s">
        <v>40</v>
      </c>
      <c r="X11" s="181"/>
      <c r="Y11" s="184"/>
      <c r="Z11" s="118"/>
      <c r="AA11" s="121"/>
      <c r="AB11" s="130"/>
      <c r="AC11" s="115"/>
      <c r="AD11" s="187"/>
      <c r="AE11" s="139"/>
      <c r="AF11" s="139"/>
      <c r="AG11" s="139"/>
      <c r="AH11" s="139"/>
      <c r="AI11" s="139"/>
      <c r="AJ11" s="115"/>
      <c r="AK11" s="115"/>
    </row>
    <row r="12" spans="1:37" ht="15.75" thickBot="1" x14ac:dyDescent="0.3">
      <c r="A12" s="157"/>
      <c r="B12" s="160"/>
      <c r="C12" s="161"/>
      <c r="D12" s="157"/>
      <c r="E12" s="164"/>
      <c r="F12" s="166"/>
      <c r="G12" s="134"/>
      <c r="H12" s="134"/>
      <c r="I12" s="134"/>
      <c r="J12" s="134"/>
      <c r="K12" s="134"/>
      <c r="L12" s="134"/>
      <c r="M12" s="134"/>
      <c r="N12" s="137"/>
      <c r="O12" s="107"/>
      <c r="P12" s="107"/>
      <c r="Q12" s="107"/>
      <c r="R12" s="128"/>
      <c r="S12" s="128"/>
      <c r="T12" s="128"/>
      <c r="U12" s="128"/>
      <c r="V12" s="128"/>
      <c r="W12" s="128"/>
      <c r="X12" s="182"/>
      <c r="Y12" s="185"/>
      <c r="Z12" s="119"/>
      <c r="AA12" s="122"/>
      <c r="AB12" s="131"/>
      <c r="AC12" s="116"/>
      <c r="AD12" s="188"/>
      <c r="AE12" s="140"/>
      <c r="AF12" s="140"/>
      <c r="AG12" s="140"/>
      <c r="AH12" s="140"/>
      <c r="AI12" s="140"/>
      <c r="AJ12" s="116"/>
      <c r="AK12" s="116"/>
    </row>
    <row r="13" spans="1:37" s="35" customFormat="1" ht="91.5" x14ac:dyDescent="0.25">
      <c r="A13" s="19">
        <v>1</v>
      </c>
      <c r="B13" s="20">
        <v>860</v>
      </c>
      <c r="C13" s="21">
        <v>43483</v>
      </c>
      <c r="D13" s="22" t="s">
        <v>41</v>
      </c>
      <c r="E13" s="23" t="s">
        <v>42</v>
      </c>
      <c r="F13" s="24" t="s">
        <v>43</v>
      </c>
      <c r="G13" s="25">
        <v>225981790</v>
      </c>
      <c r="H13" s="69">
        <f t="shared" ref="H13:H54" si="0">+G13/M13*100</f>
        <v>89.578157093973147</v>
      </c>
      <c r="I13" s="25">
        <v>26291529</v>
      </c>
      <c r="J13" s="70">
        <f t="shared" ref="J13:J54" si="1">+I13/M13*100</f>
        <v>10.421842906026855</v>
      </c>
      <c r="K13" s="26">
        <v>0</v>
      </c>
      <c r="L13" s="71">
        <f t="shared" ref="L13:L54" si="2">+K13/M13*100</f>
        <v>0</v>
      </c>
      <c r="M13" s="27">
        <f>+G13+I13+K13</f>
        <v>252273319</v>
      </c>
      <c r="N13" s="28">
        <v>1</v>
      </c>
      <c r="O13" s="29">
        <v>1</v>
      </c>
      <c r="P13" s="29">
        <v>2</v>
      </c>
      <c r="Q13" s="29">
        <v>1</v>
      </c>
      <c r="R13" s="75" t="s">
        <v>44</v>
      </c>
      <c r="S13" s="23"/>
      <c r="T13" s="23" t="s">
        <v>44</v>
      </c>
      <c r="U13" s="23"/>
      <c r="V13" s="23" t="s">
        <v>44</v>
      </c>
      <c r="W13" s="23"/>
      <c r="X13" s="48">
        <v>1</v>
      </c>
      <c r="Y13" s="48"/>
      <c r="Z13" s="48"/>
      <c r="AA13" s="48"/>
      <c r="AB13" s="23" t="s">
        <v>44</v>
      </c>
      <c r="AC13" s="30" t="s">
        <v>45</v>
      </c>
      <c r="AD13" s="31">
        <v>3</v>
      </c>
      <c r="AE13" s="32"/>
      <c r="AF13" s="32"/>
      <c r="AG13" s="32"/>
      <c r="AH13" s="33"/>
      <c r="AI13" s="33"/>
      <c r="AJ13" s="34"/>
      <c r="AK13" s="34"/>
    </row>
    <row r="14" spans="1:37" s="35" customFormat="1" ht="84" x14ac:dyDescent="0.25">
      <c r="A14" s="36">
        <f>A13+1</f>
        <v>2</v>
      </c>
      <c r="B14" s="37">
        <v>2975</v>
      </c>
      <c r="C14" s="38">
        <v>43515</v>
      </c>
      <c r="D14" s="39" t="s">
        <v>46</v>
      </c>
      <c r="E14" s="23" t="s">
        <v>47</v>
      </c>
      <c r="F14" s="24" t="s">
        <v>48</v>
      </c>
      <c r="G14" s="40">
        <v>90000000</v>
      </c>
      <c r="H14" s="69">
        <f t="shared" si="0"/>
        <v>87.404947120006995</v>
      </c>
      <c r="I14" s="25">
        <v>12969000</v>
      </c>
      <c r="J14" s="70">
        <f t="shared" si="1"/>
        <v>12.595052879993007</v>
      </c>
      <c r="K14" s="76">
        <v>0</v>
      </c>
      <c r="L14" s="71">
        <f t="shared" si="2"/>
        <v>0</v>
      </c>
      <c r="M14" s="27">
        <f t="shared" ref="M14:M54" si="3">+G14+I14+K14</f>
        <v>102969000</v>
      </c>
      <c r="N14" s="39">
        <v>6</v>
      </c>
      <c r="O14" s="39">
        <v>6</v>
      </c>
      <c r="P14" s="22">
        <v>1</v>
      </c>
      <c r="Q14" s="22">
        <v>6</v>
      </c>
      <c r="R14" s="53" t="s">
        <v>44</v>
      </c>
      <c r="S14" s="41"/>
      <c r="T14" s="41" t="s">
        <v>44</v>
      </c>
      <c r="U14" s="41"/>
      <c r="V14" s="41" t="s">
        <v>44</v>
      </c>
      <c r="W14" s="41"/>
      <c r="X14" s="48">
        <v>1</v>
      </c>
      <c r="Y14" s="48"/>
      <c r="Z14" s="48"/>
      <c r="AA14" s="48"/>
      <c r="AB14" s="41" t="s">
        <v>44</v>
      </c>
      <c r="AC14" s="30" t="s">
        <v>49</v>
      </c>
      <c r="AD14" s="42">
        <v>4</v>
      </c>
      <c r="AE14" s="43" t="s">
        <v>50</v>
      </c>
      <c r="AF14" s="43" t="s">
        <v>51</v>
      </c>
      <c r="AG14" s="43" t="s">
        <v>52</v>
      </c>
      <c r="AH14" s="43" t="s">
        <v>53</v>
      </c>
      <c r="AI14" s="43" t="s">
        <v>54</v>
      </c>
      <c r="AJ14" s="43" t="s">
        <v>55</v>
      </c>
      <c r="AK14" s="43"/>
    </row>
    <row r="15" spans="1:37" s="35" customFormat="1" ht="96" x14ac:dyDescent="0.25">
      <c r="A15" s="36">
        <f t="shared" ref="A15:A53" si="4">A14+1</f>
        <v>3</v>
      </c>
      <c r="B15" s="37">
        <v>6708</v>
      </c>
      <c r="C15" s="38">
        <v>43560</v>
      </c>
      <c r="D15" s="29" t="s">
        <v>56</v>
      </c>
      <c r="E15" s="23" t="s">
        <v>57</v>
      </c>
      <c r="F15" s="24" t="s">
        <v>58</v>
      </c>
      <c r="G15" s="25">
        <v>52840522</v>
      </c>
      <c r="H15" s="69">
        <f t="shared" si="0"/>
        <v>61.394262951029013</v>
      </c>
      <c r="I15" s="25">
        <v>33227002</v>
      </c>
      <c r="J15" s="70">
        <f t="shared" si="1"/>
        <v>38.605737048970987</v>
      </c>
      <c r="K15" s="25">
        <v>0</v>
      </c>
      <c r="L15" s="71">
        <f t="shared" si="2"/>
        <v>0</v>
      </c>
      <c r="M15" s="27">
        <f t="shared" si="3"/>
        <v>86067524</v>
      </c>
      <c r="N15" s="44">
        <v>2</v>
      </c>
      <c r="O15" s="22">
        <v>2</v>
      </c>
      <c r="P15" s="22">
        <v>1</v>
      </c>
      <c r="Q15" s="22">
        <v>2</v>
      </c>
      <c r="R15" s="53" t="s">
        <v>44</v>
      </c>
      <c r="S15" s="41"/>
      <c r="T15" s="41" t="s">
        <v>44</v>
      </c>
      <c r="U15" s="41"/>
      <c r="V15" s="41" t="s">
        <v>44</v>
      </c>
      <c r="W15" s="41"/>
      <c r="X15" s="48">
        <v>1</v>
      </c>
      <c r="Y15" s="48"/>
      <c r="Z15" s="48"/>
      <c r="AA15" s="48"/>
      <c r="AB15" s="41" t="s">
        <v>44</v>
      </c>
      <c r="AC15" s="30" t="s">
        <v>59</v>
      </c>
      <c r="AD15" s="45">
        <v>10</v>
      </c>
      <c r="AE15" s="43" t="s">
        <v>60</v>
      </c>
      <c r="AF15" s="46" t="s">
        <v>61</v>
      </c>
      <c r="AG15" s="43" t="s">
        <v>62</v>
      </c>
      <c r="AH15" s="43" t="s">
        <v>63</v>
      </c>
      <c r="AI15" s="47"/>
      <c r="AJ15" s="48"/>
      <c r="AK15" s="48"/>
    </row>
    <row r="16" spans="1:37" s="35" customFormat="1" ht="76.5" x14ac:dyDescent="0.25">
      <c r="A16" s="36">
        <f t="shared" si="4"/>
        <v>4</v>
      </c>
      <c r="B16" s="49">
        <v>4247</v>
      </c>
      <c r="C16" s="21">
        <v>43535</v>
      </c>
      <c r="D16" s="29" t="s">
        <v>64</v>
      </c>
      <c r="E16" s="23" t="s">
        <v>65</v>
      </c>
      <c r="F16" s="24" t="s">
        <v>66</v>
      </c>
      <c r="G16" s="50">
        <v>29603250</v>
      </c>
      <c r="H16" s="69">
        <f t="shared" si="0"/>
        <v>60</v>
      </c>
      <c r="I16" s="50">
        <v>19735500</v>
      </c>
      <c r="J16" s="70">
        <f t="shared" si="1"/>
        <v>40</v>
      </c>
      <c r="K16" s="50">
        <v>0</v>
      </c>
      <c r="L16" s="71">
        <f t="shared" si="2"/>
        <v>0</v>
      </c>
      <c r="M16" s="27">
        <f t="shared" si="3"/>
        <v>49338750</v>
      </c>
      <c r="N16" s="44">
        <v>2</v>
      </c>
      <c r="O16" s="22">
        <v>2</v>
      </c>
      <c r="P16" s="22">
        <v>3</v>
      </c>
      <c r="Q16" s="22">
        <v>6</v>
      </c>
      <c r="R16" s="53" t="s">
        <v>44</v>
      </c>
      <c r="S16" s="41"/>
      <c r="T16" s="53" t="s">
        <v>44</v>
      </c>
      <c r="U16" s="41"/>
      <c r="V16" s="53" t="s">
        <v>44</v>
      </c>
      <c r="W16" s="41"/>
      <c r="X16" s="48"/>
      <c r="Y16" s="48">
        <v>1</v>
      </c>
      <c r="Z16" s="48"/>
      <c r="AA16" s="48"/>
      <c r="AB16" s="41"/>
      <c r="AC16" s="51" t="s">
        <v>67</v>
      </c>
      <c r="AD16" s="41">
        <v>3</v>
      </c>
      <c r="AE16" s="46" t="s">
        <v>68</v>
      </c>
      <c r="AF16" s="46" t="s">
        <v>69</v>
      </c>
      <c r="AG16" s="46"/>
      <c r="AH16" s="46"/>
      <c r="AI16" s="46"/>
      <c r="AJ16" s="52"/>
      <c r="AK16" s="52"/>
    </row>
    <row r="17" spans="1:37" s="35" customFormat="1" ht="72.75" x14ac:dyDescent="0.25">
      <c r="A17" s="36">
        <f t="shared" si="4"/>
        <v>5</v>
      </c>
      <c r="B17" s="49">
        <v>4628</v>
      </c>
      <c r="C17" s="21">
        <v>43535</v>
      </c>
      <c r="D17" s="22" t="s">
        <v>70</v>
      </c>
      <c r="E17" s="41" t="s">
        <v>71</v>
      </c>
      <c r="F17" s="53" t="s">
        <v>72</v>
      </c>
      <c r="G17" s="50">
        <v>804106424</v>
      </c>
      <c r="H17" s="77">
        <f t="shared" si="0"/>
        <v>89.766416855976914</v>
      </c>
      <c r="I17" s="50">
        <v>91670028</v>
      </c>
      <c r="J17" s="78">
        <f t="shared" si="1"/>
        <v>10.233583144023079</v>
      </c>
      <c r="K17" s="50">
        <v>0</v>
      </c>
      <c r="L17" s="71">
        <f t="shared" si="2"/>
        <v>0</v>
      </c>
      <c r="M17" s="27">
        <f t="shared" si="3"/>
        <v>895776452</v>
      </c>
      <c r="N17" s="54">
        <v>1</v>
      </c>
      <c r="O17" s="22">
        <v>1</v>
      </c>
      <c r="P17" s="22">
        <v>2</v>
      </c>
      <c r="Q17" s="22">
        <v>1</v>
      </c>
      <c r="R17" s="53" t="s">
        <v>44</v>
      </c>
      <c r="S17" s="41"/>
      <c r="T17" s="41" t="s">
        <v>44</v>
      </c>
      <c r="U17" s="41"/>
      <c r="V17" s="41" t="s">
        <v>44</v>
      </c>
      <c r="W17" s="41"/>
      <c r="X17" s="48">
        <v>1</v>
      </c>
      <c r="Y17" s="48"/>
      <c r="Z17" s="48"/>
      <c r="AA17" s="48"/>
      <c r="AB17" s="41" t="s">
        <v>44</v>
      </c>
      <c r="AC17" s="51" t="s">
        <v>73</v>
      </c>
      <c r="AD17" s="45">
        <v>4</v>
      </c>
      <c r="AE17" s="46" t="s">
        <v>74</v>
      </c>
      <c r="AF17" s="55" t="s">
        <v>63</v>
      </c>
      <c r="AG17" s="58"/>
      <c r="AH17" s="46"/>
      <c r="AI17" s="46"/>
      <c r="AJ17" s="52"/>
      <c r="AK17" s="52"/>
    </row>
    <row r="18" spans="1:37" s="35" customFormat="1" ht="76.5" x14ac:dyDescent="0.25">
      <c r="A18" s="36">
        <f t="shared" si="4"/>
        <v>6</v>
      </c>
      <c r="B18" s="49"/>
      <c r="C18" s="21">
        <v>43539</v>
      </c>
      <c r="D18" s="22" t="s">
        <v>75</v>
      </c>
      <c r="E18" s="41" t="s">
        <v>76</v>
      </c>
      <c r="F18" s="53" t="s">
        <v>77</v>
      </c>
      <c r="G18" s="87">
        <v>206666771</v>
      </c>
      <c r="H18" s="69">
        <f>+G18/M18*100</f>
        <v>50</v>
      </c>
      <c r="I18" s="87">
        <v>206666771</v>
      </c>
      <c r="J18" s="70">
        <f>+I18/M18*100</f>
        <v>50</v>
      </c>
      <c r="K18" s="50">
        <v>0</v>
      </c>
      <c r="L18" s="71">
        <f>+K18/M18*100</f>
        <v>0</v>
      </c>
      <c r="M18" s="27">
        <f>+G18+I18+K18</f>
        <v>413333542</v>
      </c>
      <c r="N18" s="54"/>
      <c r="O18" s="22"/>
      <c r="P18" s="22"/>
      <c r="Q18" s="22"/>
      <c r="R18" s="53" t="s">
        <v>44</v>
      </c>
      <c r="S18" s="41"/>
      <c r="T18" s="53" t="s">
        <v>44</v>
      </c>
      <c r="U18" s="41"/>
      <c r="V18" s="53" t="s">
        <v>44</v>
      </c>
      <c r="W18" s="41"/>
      <c r="X18" s="48">
        <v>1</v>
      </c>
      <c r="Y18" s="48"/>
      <c r="Z18" s="48"/>
      <c r="AA18" s="48"/>
      <c r="AB18" s="41"/>
      <c r="AC18" s="51" t="s">
        <v>78</v>
      </c>
      <c r="AD18" s="45">
        <v>4</v>
      </c>
      <c r="AE18" s="46" t="s">
        <v>79</v>
      </c>
      <c r="AF18" s="46" t="s">
        <v>303</v>
      </c>
      <c r="AG18" s="46"/>
      <c r="AH18" s="46"/>
      <c r="AI18" s="46"/>
      <c r="AJ18" s="88"/>
      <c r="AK18" s="88"/>
    </row>
    <row r="19" spans="1:37" s="35" customFormat="1" ht="65.25" x14ac:dyDescent="0.25">
      <c r="A19" s="36">
        <f t="shared" si="4"/>
        <v>7</v>
      </c>
      <c r="B19" s="49">
        <v>5124</v>
      </c>
      <c r="C19" s="21">
        <v>43542</v>
      </c>
      <c r="D19" s="22" t="s">
        <v>80</v>
      </c>
      <c r="E19" s="41" t="s">
        <v>81</v>
      </c>
      <c r="F19" s="53" t="s">
        <v>82</v>
      </c>
      <c r="G19" s="50">
        <v>2409539022</v>
      </c>
      <c r="H19" s="69">
        <v>90</v>
      </c>
      <c r="I19" s="50">
        <v>267726558</v>
      </c>
      <c r="J19" s="70">
        <f>+I19/M19*100</f>
        <v>10</v>
      </c>
      <c r="K19" s="50">
        <v>0</v>
      </c>
      <c r="L19" s="71">
        <f t="shared" si="2"/>
        <v>0</v>
      </c>
      <c r="M19" s="27">
        <f t="shared" si="3"/>
        <v>2677265580</v>
      </c>
      <c r="N19" s="54">
        <v>1</v>
      </c>
      <c r="O19" s="22">
        <v>1</v>
      </c>
      <c r="P19" s="22">
        <v>2</v>
      </c>
      <c r="Q19" s="22">
        <v>1</v>
      </c>
      <c r="R19" s="53" t="s">
        <v>44</v>
      </c>
      <c r="S19" s="41"/>
      <c r="T19" s="41" t="s">
        <v>44</v>
      </c>
      <c r="U19" s="41"/>
      <c r="V19" s="41" t="s">
        <v>44</v>
      </c>
      <c r="W19" s="41"/>
      <c r="X19" s="48">
        <v>1</v>
      </c>
      <c r="Y19" s="48"/>
      <c r="Z19" s="48"/>
      <c r="AA19" s="48"/>
      <c r="AB19" s="41" t="s">
        <v>44</v>
      </c>
      <c r="AC19" s="51" t="s">
        <v>83</v>
      </c>
      <c r="AD19" s="41">
        <v>10</v>
      </c>
      <c r="AE19" s="46" t="s">
        <v>84</v>
      </c>
      <c r="AF19" s="46" t="s">
        <v>85</v>
      </c>
      <c r="AG19" s="46" t="s">
        <v>86</v>
      </c>
      <c r="AH19" s="41" t="s">
        <v>87</v>
      </c>
      <c r="AI19" s="47" t="s">
        <v>88</v>
      </c>
      <c r="AJ19" s="56"/>
      <c r="AK19" s="56"/>
    </row>
    <row r="20" spans="1:37" s="35" customFormat="1" ht="90" x14ac:dyDescent="0.25">
      <c r="A20" s="36">
        <f t="shared" si="4"/>
        <v>8</v>
      </c>
      <c r="B20" s="49">
        <v>6491</v>
      </c>
      <c r="C20" s="21">
        <v>43543</v>
      </c>
      <c r="D20" s="22" t="s">
        <v>89</v>
      </c>
      <c r="E20" s="41" t="s">
        <v>90</v>
      </c>
      <c r="F20" s="53" t="s">
        <v>91</v>
      </c>
      <c r="G20" s="50">
        <v>161034000</v>
      </c>
      <c r="H20" s="69">
        <f t="shared" si="0"/>
        <v>69.54490097342304</v>
      </c>
      <c r="I20" s="50">
        <v>70520000</v>
      </c>
      <c r="J20" s="70">
        <f t="shared" si="1"/>
        <v>30.455099026576953</v>
      </c>
      <c r="K20" s="50">
        <v>0</v>
      </c>
      <c r="L20" s="71">
        <f t="shared" si="2"/>
        <v>0</v>
      </c>
      <c r="M20" s="27">
        <f t="shared" si="3"/>
        <v>231554000</v>
      </c>
      <c r="N20" s="57">
        <v>6</v>
      </c>
      <c r="O20" s="29">
        <v>6</v>
      </c>
      <c r="P20" s="29">
        <v>1</v>
      </c>
      <c r="Q20" s="29">
        <v>4</v>
      </c>
      <c r="R20" s="53" t="s">
        <v>44</v>
      </c>
      <c r="S20" s="41"/>
      <c r="T20" s="41" t="s">
        <v>44</v>
      </c>
      <c r="U20" s="41"/>
      <c r="V20" s="41" t="s">
        <v>44</v>
      </c>
      <c r="W20" s="41"/>
      <c r="X20" s="48">
        <v>1</v>
      </c>
      <c r="Y20" s="48"/>
      <c r="Z20" s="48"/>
      <c r="AA20" s="48"/>
      <c r="AB20" s="41" t="s">
        <v>44</v>
      </c>
      <c r="AC20" s="51" t="s">
        <v>92</v>
      </c>
      <c r="AD20" s="41">
        <v>6</v>
      </c>
      <c r="AE20" s="41" t="s">
        <v>93</v>
      </c>
      <c r="AF20" s="41" t="s">
        <v>94</v>
      </c>
      <c r="AG20" s="41" t="s">
        <v>95</v>
      </c>
      <c r="AH20" s="41" t="s">
        <v>96</v>
      </c>
      <c r="AI20" s="41" t="s">
        <v>97</v>
      </c>
      <c r="AJ20" s="47" t="s">
        <v>98</v>
      </c>
      <c r="AK20" s="47"/>
    </row>
    <row r="21" spans="1:37" s="35" customFormat="1" ht="63.75" x14ac:dyDescent="0.25">
      <c r="A21" s="36">
        <f t="shared" si="4"/>
        <v>9</v>
      </c>
      <c r="B21" s="49">
        <v>5318</v>
      </c>
      <c r="C21" s="21">
        <v>43543</v>
      </c>
      <c r="D21" s="22" t="s">
        <v>99</v>
      </c>
      <c r="E21" s="41" t="s">
        <v>100</v>
      </c>
      <c r="F21" s="53" t="s">
        <v>101</v>
      </c>
      <c r="G21" s="50">
        <v>251555531</v>
      </c>
      <c r="H21" s="69">
        <v>70</v>
      </c>
      <c r="I21" s="50">
        <v>106548216</v>
      </c>
      <c r="J21" s="70">
        <f t="shared" si="1"/>
        <v>29.753449075192169</v>
      </c>
      <c r="K21" s="50">
        <v>0</v>
      </c>
      <c r="L21" s="71">
        <f t="shared" si="2"/>
        <v>0</v>
      </c>
      <c r="M21" s="27">
        <f t="shared" si="3"/>
        <v>358103747</v>
      </c>
      <c r="N21" s="54">
        <v>2</v>
      </c>
      <c r="O21" s="22">
        <v>2</v>
      </c>
      <c r="P21" s="22">
        <v>3</v>
      </c>
      <c r="Q21" s="22">
        <v>1</v>
      </c>
      <c r="R21" s="53" t="s">
        <v>44</v>
      </c>
      <c r="S21" s="41"/>
      <c r="T21" s="41" t="s">
        <v>44</v>
      </c>
      <c r="U21" s="41"/>
      <c r="V21" s="41" t="s">
        <v>44</v>
      </c>
      <c r="W21" s="41"/>
      <c r="X21" s="48">
        <v>1</v>
      </c>
      <c r="Y21" s="48"/>
      <c r="Z21" s="48"/>
      <c r="AA21" s="48"/>
      <c r="AB21" s="41" t="s">
        <v>44</v>
      </c>
      <c r="AC21" s="51" t="s">
        <v>102</v>
      </c>
      <c r="AD21" s="41">
        <v>10</v>
      </c>
      <c r="AE21" s="46" t="s">
        <v>103</v>
      </c>
      <c r="AF21" s="46" t="s">
        <v>104</v>
      </c>
      <c r="AG21" s="46" t="s">
        <v>105</v>
      </c>
      <c r="AH21" s="46" t="s">
        <v>300</v>
      </c>
      <c r="AI21" s="46"/>
      <c r="AJ21" s="48"/>
      <c r="AK21" s="48"/>
    </row>
    <row r="22" spans="1:37" s="35" customFormat="1" ht="85.5" x14ac:dyDescent="0.25">
      <c r="A22" s="36">
        <f t="shared" si="4"/>
        <v>10</v>
      </c>
      <c r="B22" s="49">
        <v>5415</v>
      </c>
      <c r="C22" s="21">
        <v>43544</v>
      </c>
      <c r="D22" s="22" t="s">
        <v>106</v>
      </c>
      <c r="E22" s="41" t="s">
        <v>107</v>
      </c>
      <c r="F22" s="53" t="s">
        <v>108</v>
      </c>
      <c r="G22" s="50">
        <v>94687572</v>
      </c>
      <c r="H22" s="69">
        <f t="shared" si="0"/>
        <v>69.896742244041917</v>
      </c>
      <c r="I22" s="50">
        <v>40780218</v>
      </c>
      <c r="J22" s="70">
        <f t="shared" si="1"/>
        <v>30.103257755958079</v>
      </c>
      <c r="K22" s="50">
        <v>0</v>
      </c>
      <c r="L22" s="71">
        <f t="shared" si="2"/>
        <v>0</v>
      </c>
      <c r="M22" s="27">
        <f t="shared" si="3"/>
        <v>135467790</v>
      </c>
      <c r="N22" s="54"/>
      <c r="O22" s="22"/>
      <c r="P22" s="22"/>
      <c r="Q22" s="22"/>
      <c r="R22" s="41" t="s">
        <v>44</v>
      </c>
      <c r="S22" s="41"/>
      <c r="T22" s="41" t="s">
        <v>44</v>
      </c>
      <c r="U22" s="41"/>
      <c r="V22" s="41" t="s">
        <v>44</v>
      </c>
      <c r="W22" s="41"/>
      <c r="X22" s="48"/>
      <c r="Y22" s="48"/>
      <c r="Z22" s="48"/>
      <c r="AA22" s="48">
        <v>1</v>
      </c>
      <c r="AB22" s="41"/>
      <c r="AC22" s="51" t="s">
        <v>109</v>
      </c>
      <c r="AD22" s="41">
        <v>5</v>
      </c>
      <c r="AE22" s="46" t="s">
        <v>110</v>
      </c>
      <c r="AF22" s="46" t="s">
        <v>111</v>
      </c>
      <c r="AG22" s="46" t="s">
        <v>112</v>
      </c>
      <c r="AH22" s="22"/>
      <c r="AI22" s="46"/>
      <c r="AJ22" s="48"/>
      <c r="AK22" s="48"/>
    </row>
    <row r="23" spans="1:37" s="35" customFormat="1" ht="108.75" customHeight="1" x14ac:dyDescent="0.25">
      <c r="A23" s="36">
        <f t="shared" si="4"/>
        <v>11</v>
      </c>
      <c r="B23" s="49">
        <v>6612</v>
      </c>
      <c r="C23" s="21">
        <v>43558</v>
      </c>
      <c r="D23" s="22" t="s">
        <v>113</v>
      </c>
      <c r="E23" s="41" t="s">
        <v>114</v>
      </c>
      <c r="F23" s="53" t="s">
        <v>72</v>
      </c>
      <c r="G23" s="50">
        <v>1713371198.8900001</v>
      </c>
      <c r="H23" s="69">
        <f t="shared" si="0"/>
        <v>90.909087044929109</v>
      </c>
      <c r="I23" s="50">
        <v>171337200</v>
      </c>
      <c r="J23" s="70">
        <f t="shared" si="1"/>
        <v>9.0909129550708823</v>
      </c>
      <c r="K23" s="50">
        <v>0</v>
      </c>
      <c r="L23" s="71">
        <f t="shared" si="2"/>
        <v>0</v>
      </c>
      <c r="M23" s="27">
        <f t="shared" si="3"/>
        <v>1884708398.8900001</v>
      </c>
      <c r="N23" s="54"/>
      <c r="O23" s="22"/>
      <c r="P23" s="22"/>
      <c r="Q23" s="22"/>
      <c r="R23" s="53" t="s">
        <v>44</v>
      </c>
      <c r="S23" s="41"/>
      <c r="T23" s="41" t="s">
        <v>44</v>
      </c>
      <c r="U23" s="41"/>
      <c r="V23" s="41" t="s">
        <v>44</v>
      </c>
      <c r="W23" s="41"/>
      <c r="X23" s="48">
        <v>1</v>
      </c>
      <c r="Y23" s="48"/>
      <c r="Z23" s="48"/>
      <c r="AA23" s="48"/>
      <c r="AB23" s="41" t="s">
        <v>44</v>
      </c>
      <c r="AC23" s="51" t="s">
        <v>115</v>
      </c>
      <c r="AD23" s="41">
        <v>6</v>
      </c>
      <c r="AE23" s="46" t="s">
        <v>116</v>
      </c>
      <c r="AF23" s="46" t="s">
        <v>117</v>
      </c>
      <c r="AG23" s="46" t="s">
        <v>118</v>
      </c>
      <c r="AH23" s="46" t="s">
        <v>296</v>
      </c>
      <c r="AI23" s="46"/>
      <c r="AJ23" s="48"/>
      <c r="AK23" s="48"/>
    </row>
    <row r="24" spans="1:37" s="35" customFormat="1" ht="84" x14ac:dyDescent="0.25">
      <c r="A24" s="36">
        <f t="shared" si="4"/>
        <v>12</v>
      </c>
      <c r="B24" s="49">
        <v>6650</v>
      </c>
      <c r="C24" s="21">
        <v>43559</v>
      </c>
      <c r="D24" s="22" t="s">
        <v>119</v>
      </c>
      <c r="E24" s="41" t="s">
        <v>120</v>
      </c>
      <c r="F24" s="53" t="s">
        <v>121</v>
      </c>
      <c r="G24" s="50">
        <v>1259877377.27</v>
      </c>
      <c r="H24" s="69">
        <f t="shared" si="0"/>
        <v>90.000000000142862</v>
      </c>
      <c r="I24" s="50">
        <v>139986375.25</v>
      </c>
      <c r="J24" s="70">
        <f t="shared" si="1"/>
        <v>9.9999999998571294</v>
      </c>
      <c r="K24" s="50">
        <v>0</v>
      </c>
      <c r="L24" s="71">
        <f t="shared" si="2"/>
        <v>0</v>
      </c>
      <c r="M24" s="27">
        <f t="shared" si="3"/>
        <v>1399863752.52</v>
      </c>
      <c r="N24" s="54">
        <v>1</v>
      </c>
      <c r="O24" s="22">
        <v>1</v>
      </c>
      <c r="P24" s="22">
        <v>2</v>
      </c>
      <c r="Q24" s="22">
        <v>1</v>
      </c>
      <c r="R24" s="53" t="s">
        <v>44</v>
      </c>
      <c r="S24" s="41"/>
      <c r="T24" s="41" t="s">
        <v>44</v>
      </c>
      <c r="U24" s="41"/>
      <c r="V24" s="41" t="s">
        <v>44</v>
      </c>
      <c r="W24" s="41"/>
      <c r="X24" s="48">
        <v>1</v>
      </c>
      <c r="Y24" s="48"/>
      <c r="Z24" s="48"/>
      <c r="AA24" s="48"/>
      <c r="AB24" s="41" t="s">
        <v>44</v>
      </c>
      <c r="AC24" s="51" t="s">
        <v>122</v>
      </c>
      <c r="AD24" s="41">
        <v>5</v>
      </c>
      <c r="AE24" s="46" t="s">
        <v>123</v>
      </c>
      <c r="AF24" s="46" t="s">
        <v>124</v>
      </c>
      <c r="AG24" s="46" t="s">
        <v>125</v>
      </c>
      <c r="AH24" s="46" t="s">
        <v>126</v>
      </c>
      <c r="AI24" s="46"/>
      <c r="AJ24" s="48"/>
      <c r="AK24" s="48"/>
    </row>
    <row r="25" spans="1:37" s="35" customFormat="1" ht="101.25" x14ac:dyDescent="0.25">
      <c r="A25" s="36">
        <f t="shared" si="4"/>
        <v>13</v>
      </c>
      <c r="B25" s="49">
        <v>6651</v>
      </c>
      <c r="C25" s="21">
        <v>43559</v>
      </c>
      <c r="D25" s="22" t="s">
        <v>127</v>
      </c>
      <c r="E25" s="41" t="s">
        <v>128</v>
      </c>
      <c r="F25" s="53" t="s">
        <v>129</v>
      </c>
      <c r="G25" s="50">
        <v>100000000</v>
      </c>
      <c r="H25" s="69">
        <f t="shared" si="0"/>
        <v>69.808027923211171</v>
      </c>
      <c r="I25" s="50">
        <v>43250000</v>
      </c>
      <c r="J25" s="70">
        <f t="shared" si="1"/>
        <v>30.191972076788829</v>
      </c>
      <c r="K25" s="50">
        <v>0</v>
      </c>
      <c r="L25" s="71">
        <f t="shared" si="2"/>
        <v>0</v>
      </c>
      <c r="M25" s="27">
        <f t="shared" si="3"/>
        <v>143250000</v>
      </c>
      <c r="N25" s="44">
        <v>1</v>
      </c>
      <c r="O25" s="22">
        <v>1</v>
      </c>
      <c r="P25" s="22">
        <v>2</v>
      </c>
      <c r="Q25" s="22">
        <v>1</v>
      </c>
      <c r="R25" s="41" t="s">
        <v>44</v>
      </c>
      <c r="S25" s="41"/>
      <c r="T25" s="41" t="s">
        <v>44</v>
      </c>
      <c r="U25" s="41"/>
      <c r="V25" s="41" t="s">
        <v>44</v>
      </c>
      <c r="W25" s="41"/>
      <c r="X25" s="48"/>
      <c r="Y25" s="48"/>
      <c r="Z25" s="48"/>
      <c r="AA25" s="48">
        <v>1</v>
      </c>
      <c r="AB25" s="41"/>
      <c r="AC25" s="51" t="s">
        <v>130</v>
      </c>
      <c r="AD25" s="41">
        <v>3</v>
      </c>
      <c r="AE25" s="46" t="s">
        <v>131</v>
      </c>
      <c r="AF25" s="46" t="s">
        <v>132</v>
      </c>
      <c r="AG25" s="46"/>
      <c r="AH25" s="46"/>
      <c r="AI25" s="58"/>
      <c r="AJ25" s="48"/>
      <c r="AK25" s="48"/>
    </row>
    <row r="26" spans="1:37" s="35" customFormat="1" ht="78.75" x14ac:dyDescent="0.25">
      <c r="A26" s="36">
        <f t="shared" si="4"/>
        <v>14</v>
      </c>
      <c r="B26" s="49">
        <v>6163</v>
      </c>
      <c r="C26" s="21">
        <v>43552</v>
      </c>
      <c r="D26" s="22" t="s">
        <v>133</v>
      </c>
      <c r="E26" s="41" t="s">
        <v>57</v>
      </c>
      <c r="F26" s="53" t="s">
        <v>134</v>
      </c>
      <c r="G26" s="50">
        <v>99600000</v>
      </c>
      <c r="H26" s="69">
        <f t="shared" si="0"/>
        <v>75.59514096292726</v>
      </c>
      <c r="I26" s="50">
        <v>32154500</v>
      </c>
      <c r="J26" s="70">
        <f t="shared" si="1"/>
        <v>24.404859037072736</v>
      </c>
      <c r="K26" s="50">
        <v>0</v>
      </c>
      <c r="L26" s="71">
        <f t="shared" si="2"/>
        <v>0</v>
      </c>
      <c r="M26" s="27">
        <f t="shared" si="3"/>
        <v>131754500</v>
      </c>
      <c r="N26" s="54">
        <v>5</v>
      </c>
      <c r="O26" s="22">
        <v>5</v>
      </c>
      <c r="P26" s="22">
        <v>3</v>
      </c>
      <c r="Q26" s="22">
        <v>6</v>
      </c>
      <c r="R26" s="41" t="s">
        <v>44</v>
      </c>
      <c r="S26" s="41"/>
      <c r="T26" s="41" t="s">
        <v>44</v>
      </c>
      <c r="U26" s="41"/>
      <c r="V26" s="41" t="s">
        <v>44</v>
      </c>
      <c r="W26" s="41"/>
      <c r="X26" s="48"/>
      <c r="Y26" s="48"/>
      <c r="Z26" s="48"/>
      <c r="AA26" s="48">
        <v>1</v>
      </c>
      <c r="AB26" s="41"/>
      <c r="AC26" s="51" t="s">
        <v>135</v>
      </c>
      <c r="AD26" s="41">
        <v>12</v>
      </c>
      <c r="AE26" s="46" t="s">
        <v>136</v>
      </c>
      <c r="AF26" s="46" t="s">
        <v>137</v>
      </c>
      <c r="AG26" s="46" t="s">
        <v>138</v>
      </c>
      <c r="AH26" s="46"/>
      <c r="AI26" s="46"/>
      <c r="AJ26" s="41"/>
      <c r="AK26" s="41"/>
    </row>
    <row r="27" spans="1:37" s="35" customFormat="1" ht="78.75" x14ac:dyDescent="0.25">
      <c r="A27" s="36">
        <f t="shared" si="4"/>
        <v>15</v>
      </c>
      <c r="B27" s="49">
        <v>7217</v>
      </c>
      <c r="C27" s="21">
        <v>43566</v>
      </c>
      <c r="D27" s="22" t="s">
        <v>139</v>
      </c>
      <c r="E27" s="41" t="s">
        <v>140</v>
      </c>
      <c r="F27" s="53" t="s">
        <v>141</v>
      </c>
      <c r="G27" s="50">
        <v>180515730</v>
      </c>
      <c r="H27" s="69">
        <f t="shared" si="0"/>
        <v>64.871707342474409</v>
      </c>
      <c r="I27" s="50">
        <v>97750000</v>
      </c>
      <c r="J27" s="70">
        <f t="shared" si="1"/>
        <v>35.128292657525591</v>
      </c>
      <c r="K27" s="50">
        <v>0</v>
      </c>
      <c r="L27" s="71">
        <f t="shared" si="2"/>
        <v>0</v>
      </c>
      <c r="M27" s="27">
        <f t="shared" si="3"/>
        <v>278265730</v>
      </c>
      <c r="N27" s="54">
        <v>2</v>
      </c>
      <c r="O27" s="22">
        <v>2</v>
      </c>
      <c r="P27" s="22">
        <v>3</v>
      </c>
      <c r="Q27" s="22" t="s">
        <v>142</v>
      </c>
      <c r="R27" s="53" t="s">
        <v>44</v>
      </c>
      <c r="S27" s="41"/>
      <c r="T27" s="41" t="s">
        <v>44</v>
      </c>
      <c r="U27" s="41"/>
      <c r="V27" s="41" t="s">
        <v>44</v>
      </c>
      <c r="W27" s="41"/>
      <c r="X27" s="48">
        <v>1</v>
      </c>
      <c r="Y27" s="48"/>
      <c r="Z27" s="48"/>
      <c r="AA27" s="48"/>
      <c r="AB27" s="41" t="s">
        <v>44</v>
      </c>
      <c r="AC27" s="51" t="s">
        <v>143</v>
      </c>
      <c r="AD27" s="41">
        <v>6</v>
      </c>
      <c r="AE27" s="41" t="s">
        <v>144</v>
      </c>
      <c r="AF27" s="46" t="s">
        <v>145</v>
      </c>
      <c r="AG27" s="46" t="s">
        <v>146</v>
      </c>
      <c r="AH27" s="46"/>
      <c r="AI27" s="46"/>
      <c r="AJ27" s="48"/>
      <c r="AK27" s="48"/>
    </row>
    <row r="28" spans="1:37" s="35" customFormat="1" ht="71.25" x14ac:dyDescent="0.25">
      <c r="A28" s="36">
        <f t="shared" si="4"/>
        <v>16</v>
      </c>
      <c r="B28" s="49">
        <v>7311</v>
      </c>
      <c r="C28" s="21">
        <v>43567</v>
      </c>
      <c r="D28" s="22" t="s">
        <v>147</v>
      </c>
      <c r="E28" s="41" t="s">
        <v>57</v>
      </c>
      <c r="F28" s="53" t="s">
        <v>148</v>
      </c>
      <c r="G28" s="59">
        <v>133614917.55</v>
      </c>
      <c r="H28" s="69">
        <f t="shared" si="0"/>
        <v>68.23476020751653</v>
      </c>
      <c r="I28" s="50">
        <v>62201580</v>
      </c>
      <c r="J28" s="70">
        <f t="shared" si="1"/>
        <v>31.765239792483456</v>
      </c>
      <c r="K28" s="50">
        <v>0</v>
      </c>
      <c r="L28" s="71">
        <f t="shared" si="2"/>
        <v>0</v>
      </c>
      <c r="M28" s="27">
        <f t="shared" si="3"/>
        <v>195816497.55000001</v>
      </c>
      <c r="N28" s="54">
        <v>2</v>
      </c>
      <c r="O28" s="22">
        <v>2</v>
      </c>
      <c r="P28" s="22">
        <v>1</v>
      </c>
      <c r="Q28" s="22">
        <v>2</v>
      </c>
      <c r="R28" s="53" t="s">
        <v>44</v>
      </c>
      <c r="S28" s="41"/>
      <c r="T28" s="41" t="s">
        <v>44</v>
      </c>
      <c r="U28" s="41"/>
      <c r="V28" s="41" t="s">
        <v>44</v>
      </c>
      <c r="W28" s="41"/>
      <c r="X28" s="48">
        <v>1</v>
      </c>
      <c r="Y28" s="48"/>
      <c r="Z28" s="48"/>
      <c r="AA28" s="48"/>
      <c r="AB28" s="41" t="s">
        <v>44</v>
      </c>
      <c r="AC28" s="51" t="s">
        <v>149</v>
      </c>
      <c r="AD28" s="41">
        <v>5</v>
      </c>
      <c r="AE28" s="46" t="s">
        <v>144</v>
      </c>
      <c r="AF28" s="46" t="s">
        <v>150</v>
      </c>
      <c r="AG28" s="46" t="s">
        <v>151</v>
      </c>
      <c r="AH28" s="46" t="s">
        <v>152</v>
      </c>
      <c r="AI28" s="58"/>
      <c r="AJ28" s="48"/>
      <c r="AK28" s="48"/>
    </row>
    <row r="29" spans="1:37" s="35" customFormat="1" ht="78.75" x14ac:dyDescent="0.25">
      <c r="A29" s="36">
        <f t="shared" si="4"/>
        <v>17</v>
      </c>
      <c r="B29" s="49">
        <v>7784</v>
      </c>
      <c r="C29" s="21">
        <v>43581</v>
      </c>
      <c r="D29" s="22" t="s">
        <v>153</v>
      </c>
      <c r="E29" s="41" t="s">
        <v>154</v>
      </c>
      <c r="F29" s="53" t="s">
        <v>155</v>
      </c>
      <c r="G29" s="50">
        <v>2654068382</v>
      </c>
      <c r="H29" s="69">
        <f t="shared" si="0"/>
        <v>100</v>
      </c>
      <c r="I29" s="50"/>
      <c r="J29" s="70">
        <f t="shared" si="1"/>
        <v>0</v>
      </c>
      <c r="K29" s="50">
        <v>0</v>
      </c>
      <c r="L29" s="71">
        <f t="shared" si="2"/>
        <v>0</v>
      </c>
      <c r="M29" s="27">
        <f t="shared" si="3"/>
        <v>2654068382</v>
      </c>
      <c r="N29" s="54"/>
      <c r="O29" s="22"/>
      <c r="P29" s="22"/>
      <c r="Q29" s="22"/>
      <c r="R29" s="41" t="s">
        <v>44</v>
      </c>
      <c r="S29" s="41"/>
      <c r="T29" s="41" t="s">
        <v>44</v>
      </c>
      <c r="U29" s="41"/>
      <c r="V29" s="41" t="s">
        <v>44</v>
      </c>
      <c r="W29" s="41"/>
      <c r="X29" s="48"/>
      <c r="Y29" s="48"/>
      <c r="Z29" s="48"/>
      <c r="AA29" s="48">
        <v>1</v>
      </c>
      <c r="AB29" s="41"/>
      <c r="AC29" s="51" t="s">
        <v>156</v>
      </c>
      <c r="AD29" s="41">
        <v>10</v>
      </c>
      <c r="AE29" s="46" t="s">
        <v>157</v>
      </c>
      <c r="AF29" s="46" t="s">
        <v>158</v>
      </c>
      <c r="AG29" s="46" t="s">
        <v>159</v>
      </c>
      <c r="AH29" s="46" t="s">
        <v>160</v>
      </c>
      <c r="AI29" s="46" t="s">
        <v>161</v>
      </c>
      <c r="AJ29" s="48"/>
      <c r="AK29" s="48"/>
    </row>
    <row r="30" spans="1:37" s="35" customFormat="1" ht="66" x14ac:dyDescent="0.25">
      <c r="A30" s="36">
        <f t="shared" si="4"/>
        <v>18</v>
      </c>
      <c r="B30" s="49">
        <v>7857</v>
      </c>
      <c r="C30" s="21">
        <v>43584</v>
      </c>
      <c r="D30" s="22" t="s">
        <v>162</v>
      </c>
      <c r="E30" s="41" t="s">
        <v>163</v>
      </c>
      <c r="F30" s="53" t="s">
        <v>164</v>
      </c>
      <c r="G30" s="50">
        <v>80000000</v>
      </c>
      <c r="H30" s="69">
        <f t="shared" si="0"/>
        <v>76.923076923076934</v>
      </c>
      <c r="I30" s="50">
        <v>24000000</v>
      </c>
      <c r="J30" s="70">
        <f t="shared" si="1"/>
        <v>23.076923076923077</v>
      </c>
      <c r="K30" s="50">
        <v>0</v>
      </c>
      <c r="L30" s="71">
        <f t="shared" si="2"/>
        <v>0</v>
      </c>
      <c r="M30" s="27">
        <f t="shared" si="3"/>
        <v>104000000</v>
      </c>
      <c r="N30" s="54">
        <v>3</v>
      </c>
      <c r="O30" s="22">
        <v>3</v>
      </c>
      <c r="P30" s="22">
        <v>2</v>
      </c>
      <c r="Q30" s="22">
        <v>1</v>
      </c>
      <c r="R30" s="53" t="s">
        <v>44</v>
      </c>
      <c r="S30" s="41"/>
      <c r="T30" s="41" t="s">
        <v>44</v>
      </c>
      <c r="U30" s="41"/>
      <c r="V30" s="41" t="s">
        <v>44</v>
      </c>
      <c r="W30" s="41"/>
      <c r="X30" s="48">
        <v>1</v>
      </c>
      <c r="Y30" s="48"/>
      <c r="Z30" s="48"/>
      <c r="AA30" s="48"/>
      <c r="AB30" s="41" t="s">
        <v>44</v>
      </c>
      <c r="AC30" s="51" t="s">
        <v>165</v>
      </c>
      <c r="AD30" s="41">
        <v>2</v>
      </c>
      <c r="AE30" s="46" t="s">
        <v>166</v>
      </c>
      <c r="AF30" s="46" t="s">
        <v>167</v>
      </c>
      <c r="AG30" s="46" t="s">
        <v>168</v>
      </c>
      <c r="AH30" s="103" t="s">
        <v>295</v>
      </c>
      <c r="AI30" s="58"/>
      <c r="AJ30" s="48"/>
      <c r="AK30" s="48"/>
    </row>
    <row r="31" spans="1:37" s="35" customFormat="1" ht="76.5" x14ac:dyDescent="0.25">
      <c r="A31" s="36">
        <f t="shared" si="4"/>
        <v>19</v>
      </c>
      <c r="B31" s="49">
        <v>8104</v>
      </c>
      <c r="C31" s="21">
        <v>43587</v>
      </c>
      <c r="D31" s="22" t="s">
        <v>169</v>
      </c>
      <c r="E31" s="41" t="s">
        <v>90</v>
      </c>
      <c r="F31" s="53" t="s">
        <v>91</v>
      </c>
      <c r="G31" s="50">
        <v>77800000</v>
      </c>
      <c r="H31" s="69">
        <f t="shared" si="0"/>
        <v>70.001799532121652</v>
      </c>
      <c r="I31" s="50">
        <v>33340000</v>
      </c>
      <c r="J31" s="70">
        <f t="shared" si="1"/>
        <v>29.998200467878348</v>
      </c>
      <c r="K31" s="50">
        <v>0</v>
      </c>
      <c r="L31" s="71">
        <f t="shared" si="2"/>
        <v>0</v>
      </c>
      <c r="M31" s="27">
        <f t="shared" si="3"/>
        <v>111140000</v>
      </c>
      <c r="N31" s="44">
        <v>4</v>
      </c>
      <c r="O31" s="44">
        <v>4</v>
      </c>
      <c r="P31" s="22">
        <v>2</v>
      </c>
      <c r="Q31" s="22">
        <v>3</v>
      </c>
      <c r="R31" s="53" t="s">
        <v>44</v>
      </c>
      <c r="S31" s="41"/>
      <c r="T31" s="41" t="s">
        <v>44</v>
      </c>
      <c r="U31" s="41"/>
      <c r="V31" s="41" t="s">
        <v>44</v>
      </c>
      <c r="W31" s="41"/>
      <c r="X31" s="48">
        <v>1</v>
      </c>
      <c r="Y31" s="48"/>
      <c r="Z31" s="48"/>
      <c r="AA31" s="48"/>
      <c r="AB31" s="41" t="s">
        <v>44</v>
      </c>
      <c r="AC31" s="51" t="s">
        <v>170</v>
      </c>
      <c r="AD31" s="41">
        <v>7</v>
      </c>
      <c r="AE31" s="46" t="s">
        <v>171</v>
      </c>
      <c r="AF31" s="46" t="s">
        <v>172</v>
      </c>
      <c r="AG31" s="46" t="s">
        <v>173</v>
      </c>
      <c r="AH31" s="46" t="s">
        <v>299</v>
      </c>
      <c r="AI31" s="58"/>
      <c r="AJ31" s="48"/>
      <c r="AK31" s="48"/>
    </row>
    <row r="32" spans="1:37" s="35" customFormat="1" ht="144" x14ac:dyDescent="0.25">
      <c r="A32" s="36">
        <f t="shared" si="4"/>
        <v>20</v>
      </c>
      <c r="B32" s="49">
        <v>8347</v>
      </c>
      <c r="C32" s="21">
        <v>43592</v>
      </c>
      <c r="D32" s="22" t="s">
        <v>174</v>
      </c>
      <c r="E32" s="41" t="s">
        <v>175</v>
      </c>
      <c r="F32" s="53" t="s">
        <v>176</v>
      </c>
      <c r="G32" s="50">
        <v>14000000</v>
      </c>
      <c r="H32" s="69">
        <f t="shared" si="0"/>
        <v>70</v>
      </c>
      <c r="I32" s="50">
        <v>6000000</v>
      </c>
      <c r="J32" s="70">
        <f t="shared" si="1"/>
        <v>30</v>
      </c>
      <c r="K32" s="50">
        <v>0</v>
      </c>
      <c r="L32" s="71">
        <f t="shared" si="2"/>
        <v>0</v>
      </c>
      <c r="M32" s="27">
        <f t="shared" si="3"/>
        <v>20000000</v>
      </c>
      <c r="N32" s="54"/>
      <c r="O32" s="22"/>
      <c r="P32" s="22"/>
      <c r="Q32" s="22"/>
      <c r="R32" s="41" t="s">
        <v>44</v>
      </c>
      <c r="S32" s="41"/>
      <c r="T32" s="41" t="s">
        <v>44</v>
      </c>
      <c r="U32" s="41"/>
      <c r="V32" s="41" t="s">
        <v>44</v>
      </c>
      <c r="W32" s="41"/>
      <c r="X32" s="48"/>
      <c r="Y32" s="48">
        <v>1</v>
      </c>
      <c r="Z32" s="48"/>
      <c r="AA32" s="48"/>
      <c r="AB32" s="41"/>
      <c r="AC32" s="51" t="s">
        <v>177</v>
      </c>
      <c r="AD32" s="41">
        <v>6</v>
      </c>
      <c r="AE32" s="46" t="s">
        <v>178</v>
      </c>
      <c r="AF32" s="46" t="s">
        <v>179</v>
      </c>
      <c r="AG32" s="46" t="s">
        <v>180</v>
      </c>
      <c r="AH32" s="46" t="s">
        <v>181</v>
      </c>
      <c r="AI32" s="58"/>
      <c r="AJ32" s="48"/>
      <c r="AK32" s="48"/>
    </row>
    <row r="33" spans="1:37" s="35" customFormat="1" ht="78" x14ac:dyDescent="0.25">
      <c r="A33" s="36">
        <f t="shared" si="4"/>
        <v>21</v>
      </c>
      <c r="B33" s="49">
        <v>9182</v>
      </c>
      <c r="C33" s="21">
        <v>43602</v>
      </c>
      <c r="D33" s="22" t="s">
        <v>182</v>
      </c>
      <c r="E33" s="41" t="s">
        <v>183</v>
      </c>
      <c r="F33" s="53" t="s">
        <v>184</v>
      </c>
      <c r="G33" s="59">
        <v>1890576550.27</v>
      </c>
      <c r="H33" s="69">
        <f t="shared" si="0"/>
        <v>90.000000000047606</v>
      </c>
      <c r="I33" s="59">
        <v>210064061.13999999</v>
      </c>
      <c r="J33" s="70">
        <f t="shared" si="1"/>
        <v>9.9999999999523954</v>
      </c>
      <c r="K33" s="50">
        <v>0</v>
      </c>
      <c r="L33" s="71">
        <f t="shared" si="2"/>
        <v>0</v>
      </c>
      <c r="M33" s="60">
        <f t="shared" si="3"/>
        <v>2100640611.4099998</v>
      </c>
      <c r="N33" s="54">
        <v>1</v>
      </c>
      <c r="O33" s="22">
        <v>1</v>
      </c>
      <c r="P33" s="22">
        <v>2</v>
      </c>
      <c r="Q33" s="22">
        <v>1</v>
      </c>
      <c r="R33" s="41" t="s">
        <v>44</v>
      </c>
      <c r="S33" s="41"/>
      <c r="T33" s="41" t="s">
        <v>44</v>
      </c>
      <c r="U33" s="41"/>
      <c r="V33" s="41" t="s">
        <v>44</v>
      </c>
      <c r="W33" s="41"/>
      <c r="X33" s="48"/>
      <c r="Y33" s="48"/>
      <c r="Z33" s="48"/>
      <c r="AA33" s="48">
        <v>1</v>
      </c>
      <c r="AB33" s="41"/>
      <c r="AC33" s="51" t="s">
        <v>185</v>
      </c>
      <c r="AD33" s="41">
        <v>6</v>
      </c>
      <c r="AE33" s="46" t="s">
        <v>186</v>
      </c>
      <c r="AF33" s="46" t="s">
        <v>187</v>
      </c>
      <c r="AG33" s="46"/>
      <c r="AH33" s="58"/>
      <c r="AI33" s="58"/>
      <c r="AJ33" s="48"/>
      <c r="AK33" s="48"/>
    </row>
    <row r="34" spans="1:37" s="66" customFormat="1" ht="77.25" customHeight="1" x14ac:dyDescent="0.25">
      <c r="A34" s="36">
        <f t="shared" si="4"/>
        <v>22</v>
      </c>
      <c r="B34" s="61">
        <v>9909</v>
      </c>
      <c r="C34" s="62">
        <v>43612</v>
      </c>
      <c r="D34" s="47" t="s">
        <v>188</v>
      </c>
      <c r="E34" s="47" t="s">
        <v>57</v>
      </c>
      <c r="F34" s="63" t="s">
        <v>189</v>
      </c>
      <c r="G34" s="64">
        <v>80000000</v>
      </c>
      <c r="H34" s="89">
        <f t="shared" si="0"/>
        <v>58.540441610358563</v>
      </c>
      <c r="I34" s="64">
        <v>56657664</v>
      </c>
      <c r="J34" s="89">
        <f t="shared" si="1"/>
        <v>41.45955838964143</v>
      </c>
      <c r="K34" s="64">
        <v>0</v>
      </c>
      <c r="L34" s="90">
        <f t="shared" si="2"/>
        <v>0</v>
      </c>
      <c r="M34" s="91">
        <f t="shared" si="3"/>
        <v>136657664</v>
      </c>
      <c r="N34" s="22">
        <v>2</v>
      </c>
      <c r="O34" s="22">
        <v>2</v>
      </c>
      <c r="P34" s="22">
        <v>2</v>
      </c>
      <c r="Q34" s="22">
        <v>1</v>
      </c>
      <c r="R34" s="53" t="s">
        <v>44</v>
      </c>
      <c r="S34" s="41"/>
      <c r="T34" s="41" t="s">
        <v>44</v>
      </c>
      <c r="U34" s="41"/>
      <c r="V34" s="41" t="s">
        <v>44</v>
      </c>
      <c r="W34" s="46"/>
      <c r="X34" s="58">
        <v>1</v>
      </c>
      <c r="Y34" s="58"/>
      <c r="Z34" s="58"/>
      <c r="AA34" s="58"/>
      <c r="AB34" s="41" t="s">
        <v>44</v>
      </c>
      <c r="AC34" s="65" t="s">
        <v>190</v>
      </c>
      <c r="AD34" s="41">
        <v>6</v>
      </c>
      <c r="AE34" s="46" t="s">
        <v>191</v>
      </c>
      <c r="AF34" s="46" t="s">
        <v>302</v>
      </c>
      <c r="AG34" s="46"/>
      <c r="AH34" s="58"/>
      <c r="AI34" s="58"/>
      <c r="AJ34" s="58"/>
      <c r="AK34" s="58"/>
    </row>
    <row r="35" spans="1:37" s="66" customFormat="1" ht="73.5" x14ac:dyDescent="0.25">
      <c r="A35" s="36">
        <f t="shared" si="4"/>
        <v>23</v>
      </c>
      <c r="B35" s="61">
        <v>10074</v>
      </c>
      <c r="C35" s="62">
        <v>43615</v>
      </c>
      <c r="D35" s="47" t="s">
        <v>192</v>
      </c>
      <c r="E35" s="67" t="s">
        <v>193</v>
      </c>
      <c r="F35" s="63" t="s">
        <v>194</v>
      </c>
      <c r="G35" s="64">
        <v>1738599872.6199999</v>
      </c>
      <c r="H35" s="69">
        <f t="shared" si="0"/>
        <v>90.000000009059008</v>
      </c>
      <c r="I35" s="64">
        <v>193177763.43000001</v>
      </c>
      <c r="J35" s="69">
        <f t="shared" si="1"/>
        <v>9.9999999909409869</v>
      </c>
      <c r="K35" s="64">
        <v>0</v>
      </c>
      <c r="L35" s="79">
        <f t="shared" si="2"/>
        <v>0</v>
      </c>
      <c r="M35" s="68">
        <f t="shared" si="3"/>
        <v>1931777636.05</v>
      </c>
      <c r="N35" s="44">
        <v>1</v>
      </c>
      <c r="O35" s="22">
        <v>1</v>
      </c>
      <c r="P35" s="22">
        <v>2</v>
      </c>
      <c r="Q35" s="22">
        <v>1</v>
      </c>
      <c r="R35" s="41" t="s">
        <v>44</v>
      </c>
      <c r="S35" s="41"/>
      <c r="T35" s="41" t="s">
        <v>44</v>
      </c>
      <c r="U35" s="41"/>
      <c r="V35" s="41" t="s">
        <v>44</v>
      </c>
      <c r="W35" s="46"/>
      <c r="X35" s="58"/>
      <c r="Y35" s="58">
        <v>1</v>
      </c>
      <c r="Z35" s="58"/>
      <c r="AA35" s="58"/>
      <c r="AB35" s="46"/>
      <c r="AC35" s="65" t="s">
        <v>195</v>
      </c>
      <c r="AD35" s="41">
        <v>5</v>
      </c>
      <c r="AE35" s="46" t="s">
        <v>196</v>
      </c>
      <c r="AF35" s="46" t="s">
        <v>197</v>
      </c>
      <c r="AG35" s="46"/>
      <c r="AH35" s="58"/>
      <c r="AI35" s="58"/>
      <c r="AJ35" s="58"/>
      <c r="AK35" s="58"/>
    </row>
    <row r="36" spans="1:37" s="66" customFormat="1" ht="120" x14ac:dyDescent="0.25">
      <c r="A36" s="36">
        <f t="shared" si="4"/>
        <v>24</v>
      </c>
      <c r="B36" s="61">
        <v>10268</v>
      </c>
      <c r="C36" s="62">
        <v>43620</v>
      </c>
      <c r="D36" s="47" t="s">
        <v>198</v>
      </c>
      <c r="E36" s="46" t="s">
        <v>199</v>
      </c>
      <c r="F36" s="63" t="s">
        <v>200</v>
      </c>
      <c r="G36" s="64">
        <v>15000000</v>
      </c>
      <c r="H36" s="69">
        <f t="shared" si="0"/>
        <v>70.000001400000016</v>
      </c>
      <c r="I36" s="64">
        <v>6428571</v>
      </c>
      <c r="J36" s="69">
        <f t="shared" si="1"/>
        <v>29.999998599999973</v>
      </c>
      <c r="K36" s="64">
        <v>0</v>
      </c>
      <c r="L36" s="79">
        <f t="shared" si="2"/>
        <v>0</v>
      </c>
      <c r="M36" s="68">
        <f t="shared" si="3"/>
        <v>21428571</v>
      </c>
      <c r="N36" s="44">
        <v>4</v>
      </c>
      <c r="O36" s="22">
        <v>4</v>
      </c>
      <c r="P36" s="22">
        <v>2</v>
      </c>
      <c r="Q36" s="22">
        <v>2</v>
      </c>
      <c r="R36" s="41" t="s">
        <v>44</v>
      </c>
      <c r="S36" s="41"/>
      <c r="T36" s="41" t="s">
        <v>44</v>
      </c>
      <c r="U36" s="41"/>
      <c r="V36" s="41" t="s">
        <v>44</v>
      </c>
      <c r="W36" s="46"/>
      <c r="X36" s="58"/>
      <c r="Y36" s="58"/>
      <c r="Z36" s="58"/>
      <c r="AA36" s="58">
        <v>1</v>
      </c>
      <c r="AB36" s="46"/>
      <c r="AC36" s="65" t="s">
        <v>201</v>
      </c>
      <c r="AD36" s="41">
        <v>6</v>
      </c>
      <c r="AE36" s="46" t="s">
        <v>202</v>
      </c>
      <c r="AF36" s="46" t="s">
        <v>203</v>
      </c>
      <c r="AG36" s="46"/>
      <c r="AH36" s="46"/>
      <c r="AI36" s="46"/>
      <c r="AJ36" s="58"/>
      <c r="AK36" s="58"/>
    </row>
    <row r="37" spans="1:37" s="35" customFormat="1" ht="86.25" customHeight="1" x14ac:dyDescent="0.25">
      <c r="A37" s="36">
        <f t="shared" si="4"/>
        <v>25</v>
      </c>
      <c r="B37" s="49">
        <v>11168</v>
      </c>
      <c r="C37" s="21">
        <v>43629</v>
      </c>
      <c r="D37" s="22" t="s">
        <v>204</v>
      </c>
      <c r="E37" s="41" t="s">
        <v>205</v>
      </c>
      <c r="F37" s="53" t="s">
        <v>206</v>
      </c>
      <c r="G37" s="50">
        <v>100000000</v>
      </c>
      <c r="H37" s="69">
        <f t="shared" si="0"/>
        <v>88.480650962766816</v>
      </c>
      <c r="I37" s="50">
        <v>13019060</v>
      </c>
      <c r="J37" s="70">
        <f t="shared" si="1"/>
        <v>11.519349037233189</v>
      </c>
      <c r="K37" s="50">
        <v>0</v>
      </c>
      <c r="L37" s="71">
        <f t="shared" si="2"/>
        <v>0</v>
      </c>
      <c r="M37" s="27">
        <f t="shared" si="3"/>
        <v>113019060</v>
      </c>
      <c r="N37" s="54">
        <v>6</v>
      </c>
      <c r="O37" s="22">
        <v>6</v>
      </c>
      <c r="P37" s="22">
        <v>1</v>
      </c>
      <c r="Q37" s="22">
        <v>2</v>
      </c>
      <c r="R37" s="53" t="s">
        <v>44</v>
      </c>
      <c r="S37" s="41"/>
      <c r="T37" s="41" t="s">
        <v>44</v>
      </c>
      <c r="U37" s="41"/>
      <c r="V37" s="41" t="s">
        <v>44</v>
      </c>
      <c r="W37" s="41"/>
      <c r="X37" s="48">
        <v>1</v>
      </c>
      <c r="Y37" s="48"/>
      <c r="Z37" s="48"/>
      <c r="AA37" s="48"/>
      <c r="AB37" s="41" t="s">
        <v>44</v>
      </c>
      <c r="AC37" s="51" t="s">
        <v>207</v>
      </c>
      <c r="AD37" s="41">
        <v>4</v>
      </c>
      <c r="AE37" s="46" t="s">
        <v>208</v>
      </c>
      <c r="AF37" s="46" t="s">
        <v>209</v>
      </c>
      <c r="AG37" s="46" t="s">
        <v>210</v>
      </c>
      <c r="AH37" s="46" t="s">
        <v>211</v>
      </c>
      <c r="AI37" s="46"/>
      <c r="AJ37" s="48"/>
      <c r="AK37" s="48"/>
    </row>
    <row r="38" spans="1:37" s="35" customFormat="1" ht="180" x14ac:dyDescent="0.25">
      <c r="A38" s="36">
        <f t="shared" si="4"/>
        <v>26</v>
      </c>
      <c r="B38" s="49">
        <v>11473</v>
      </c>
      <c r="C38" s="21">
        <v>43634</v>
      </c>
      <c r="D38" s="22" t="s">
        <v>212</v>
      </c>
      <c r="E38" s="41" t="s">
        <v>213</v>
      </c>
      <c r="F38" s="53" t="s">
        <v>214</v>
      </c>
      <c r="G38" s="50">
        <v>66919607</v>
      </c>
      <c r="H38" s="69">
        <f t="shared" si="0"/>
        <v>84.45221970876257</v>
      </c>
      <c r="I38" s="92">
        <v>12320000</v>
      </c>
      <c r="J38" s="70">
        <f t="shared" si="1"/>
        <v>15.547780291237437</v>
      </c>
      <c r="K38" s="50">
        <v>0</v>
      </c>
      <c r="L38" s="71">
        <f t="shared" si="2"/>
        <v>0</v>
      </c>
      <c r="M38" s="60">
        <f>+G38+I38+K38</f>
        <v>79239607</v>
      </c>
      <c r="N38" s="54">
        <v>4</v>
      </c>
      <c r="O38" s="22">
        <v>4</v>
      </c>
      <c r="P38" s="22">
        <v>1</v>
      </c>
      <c r="Q38" s="22">
        <v>2</v>
      </c>
      <c r="R38" s="41" t="s">
        <v>44</v>
      </c>
      <c r="S38" s="41"/>
      <c r="T38" s="41" t="s">
        <v>44</v>
      </c>
      <c r="U38" s="41"/>
      <c r="V38" s="41" t="s">
        <v>44</v>
      </c>
      <c r="W38" s="41"/>
      <c r="X38" s="48"/>
      <c r="Y38" s="48"/>
      <c r="Z38" s="48"/>
      <c r="AA38" s="48">
        <v>1</v>
      </c>
      <c r="AB38" s="41"/>
      <c r="AC38" s="51" t="s">
        <v>215</v>
      </c>
      <c r="AD38" s="41">
        <v>4</v>
      </c>
      <c r="AE38" s="46" t="s">
        <v>216</v>
      </c>
      <c r="AF38" s="46" t="s">
        <v>301</v>
      </c>
      <c r="AG38" s="46"/>
      <c r="AH38" s="58"/>
      <c r="AI38" s="58"/>
      <c r="AJ38" s="48"/>
      <c r="AK38" s="48"/>
    </row>
    <row r="39" spans="1:37" s="35" customFormat="1" ht="70.5" x14ac:dyDescent="0.25">
      <c r="A39" s="36">
        <f t="shared" si="4"/>
        <v>27</v>
      </c>
      <c r="B39" s="49">
        <v>11472</v>
      </c>
      <c r="C39" s="21">
        <v>43634</v>
      </c>
      <c r="D39" s="22" t="s">
        <v>217</v>
      </c>
      <c r="E39" s="41" t="s">
        <v>213</v>
      </c>
      <c r="F39" s="53" t="s">
        <v>214</v>
      </c>
      <c r="G39" s="59">
        <v>213376338.49000001</v>
      </c>
      <c r="H39" s="69">
        <f t="shared" si="0"/>
        <v>90.324442876365609</v>
      </c>
      <c r="I39" s="59">
        <v>22856880</v>
      </c>
      <c r="J39" s="70">
        <f t="shared" si="1"/>
        <v>9.6755571236343947</v>
      </c>
      <c r="K39" s="50">
        <v>0</v>
      </c>
      <c r="L39" s="71">
        <f t="shared" si="2"/>
        <v>0</v>
      </c>
      <c r="M39" s="60">
        <f>+G39+I39+K39</f>
        <v>236233218.49000001</v>
      </c>
      <c r="N39" s="54">
        <v>2</v>
      </c>
      <c r="O39" s="22">
        <v>2</v>
      </c>
      <c r="P39" s="22">
        <v>3</v>
      </c>
      <c r="Q39" s="22">
        <v>1</v>
      </c>
      <c r="R39" s="41" t="s">
        <v>44</v>
      </c>
      <c r="S39" s="41"/>
      <c r="T39" s="41" t="s">
        <v>44</v>
      </c>
      <c r="U39" s="41"/>
      <c r="V39" s="41" t="s">
        <v>44</v>
      </c>
      <c r="W39" s="41"/>
      <c r="X39" s="48"/>
      <c r="Y39" s="48"/>
      <c r="Z39" s="48"/>
      <c r="AA39" s="48">
        <v>1</v>
      </c>
      <c r="AB39" s="41"/>
      <c r="AC39" s="51" t="s">
        <v>218</v>
      </c>
      <c r="AD39" s="41">
        <v>7</v>
      </c>
      <c r="AE39" s="46" t="s">
        <v>219</v>
      </c>
      <c r="AF39" s="46" t="s">
        <v>220</v>
      </c>
      <c r="AG39" s="46"/>
      <c r="AH39" s="58"/>
      <c r="AI39" s="58"/>
      <c r="AJ39" s="48"/>
      <c r="AK39" s="48"/>
    </row>
    <row r="40" spans="1:37" s="35" customFormat="1" ht="86.25" customHeight="1" x14ac:dyDescent="0.25">
      <c r="A40" s="36">
        <f t="shared" si="4"/>
        <v>28</v>
      </c>
      <c r="B40" s="93">
        <v>11717</v>
      </c>
      <c r="C40" s="21">
        <v>43636</v>
      </c>
      <c r="D40" s="22" t="s">
        <v>221</v>
      </c>
      <c r="E40" s="41" t="s">
        <v>222</v>
      </c>
      <c r="F40" s="53" t="s">
        <v>223</v>
      </c>
      <c r="G40" s="50">
        <v>298958690</v>
      </c>
      <c r="H40" s="69">
        <f t="shared" si="0"/>
        <v>89.607522964576106</v>
      </c>
      <c r="I40" s="50">
        <v>34672550</v>
      </c>
      <c r="J40" s="70">
        <f t="shared" si="1"/>
        <v>10.392477035423902</v>
      </c>
      <c r="K40" s="50">
        <v>0</v>
      </c>
      <c r="L40" s="71">
        <f t="shared" si="2"/>
        <v>0</v>
      </c>
      <c r="M40" s="27">
        <f t="shared" si="3"/>
        <v>333631240</v>
      </c>
      <c r="N40" s="54">
        <v>2</v>
      </c>
      <c r="O40" s="22">
        <v>2</v>
      </c>
      <c r="P40" s="22">
        <v>3</v>
      </c>
      <c r="Q40" s="22">
        <v>6</v>
      </c>
      <c r="R40" s="53" t="s">
        <v>44</v>
      </c>
      <c r="S40" s="41"/>
      <c r="T40" s="41" t="s">
        <v>44</v>
      </c>
      <c r="U40" s="41"/>
      <c r="V40" s="41" t="s">
        <v>44</v>
      </c>
      <c r="W40" s="41"/>
      <c r="X40" s="48">
        <v>1</v>
      </c>
      <c r="Y40" s="48"/>
      <c r="Z40" s="48"/>
      <c r="AA40" s="48"/>
      <c r="AB40" s="41"/>
      <c r="AC40" s="51" t="s">
        <v>224</v>
      </c>
      <c r="AD40" s="41">
        <v>5</v>
      </c>
      <c r="AE40" s="46" t="s">
        <v>225</v>
      </c>
      <c r="AF40" s="46" t="s">
        <v>297</v>
      </c>
      <c r="AG40" s="46"/>
      <c r="AH40" s="58"/>
      <c r="AI40" s="58"/>
      <c r="AJ40" s="48"/>
      <c r="AK40" s="48"/>
    </row>
    <row r="41" spans="1:37" s="35" customFormat="1" ht="94.5" customHeight="1" x14ac:dyDescent="0.25">
      <c r="A41" s="36">
        <f t="shared" si="4"/>
        <v>29</v>
      </c>
      <c r="B41" s="49">
        <v>11856</v>
      </c>
      <c r="C41" s="21">
        <v>43641</v>
      </c>
      <c r="D41" s="22" t="s">
        <v>226</v>
      </c>
      <c r="E41" s="41" t="s">
        <v>227</v>
      </c>
      <c r="F41" s="53" t="s">
        <v>228</v>
      </c>
      <c r="G41" s="50">
        <v>79750410</v>
      </c>
      <c r="H41" s="69">
        <f t="shared" si="0"/>
        <v>70.000000087773842</v>
      </c>
      <c r="I41" s="50">
        <v>34178747</v>
      </c>
      <c r="J41" s="70">
        <f t="shared" si="1"/>
        <v>29.999999912226155</v>
      </c>
      <c r="K41" s="50">
        <v>0</v>
      </c>
      <c r="L41" s="71">
        <f t="shared" si="2"/>
        <v>0</v>
      </c>
      <c r="M41" s="27">
        <f t="shared" si="3"/>
        <v>113929157</v>
      </c>
      <c r="N41" s="54"/>
      <c r="O41" s="22"/>
      <c r="P41" s="22"/>
      <c r="Q41" s="22"/>
      <c r="R41" s="41" t="s">
        <v>44</v>
      </c>
      <c r="S41" s="41"/>
      <c r="T41" s="41" t="s">
        <v>44</v>
      </c>
      <c r="U41" s="41"/>
      <c r="V41" s="41" t="s">
        <v>44</v>
      </c>
      <c r="W41" s="41"/>
      <c r="X41" s="48"/>
      <c r="Y41" s="48"/>
      <c r="Z41" s="48"/>
      <c r="AA41" s="48">
        <v>1</v>
      </c>
      <c r="AB41" s="41"/>
      <c r="AC41" s="51" t="s">
        <v>229</v>
      </c>
      <c r="AD41" s="41">
        <v>4</v>
      </c>
      <c r="AE41" s="46" t="s">
        <v>230</v>
      </c>
      <c r="AF41" s="46" t="s">
        <v>231</v>
      </c>
      <c r="AG41" s="46" t="s">
        <v>232</v>
      </c>
      <c r="AH41" s="41" t="s">
        <v>309</v>
      </c>
      <c r="AI41" s="58" t="s">
        <v>310</v>
      </c>
      <c r="AJ41" s="48"/>
      <c r="AK41" s="48"/>
    </row>
    <row r="42" spans="1:37" s="35" customFormat="1" ht="81.75" x14ac:dyDescent="0.25">
      <c r="A42" s="36">
        <f t="shared" si="4"/>
        <v>30</v>
      </c>
      <c r="B42" s="49">
        <v>11751</v>
      </c>
      <c r="C42" s="21">
        <v>43642</v>
      </c>
      <c r="D42" s="22" t="s">
        <v>233</v>
      </c>
      <c r="E42" s="41" t="s">
        <v>234</v>
      </c>
      <c r="F42" s="53" t="s">
        <v>235</v>
      </c>
      <c r="G42" s="50">
        <v>642776787.77999997</v>
      </c>
      <c r="H42" s="69">
        <f t="shared" si="0"/>
        <v>100</v>
      </c>
      <c r="I42" s="50">
        <v>0</v>
      </c>
      <c r="J42" s="70">
        <f t="shared" si="1"/>
        <v>0</v>
      </c>
      <c r="K42" s="50">
        <v>0</v>
      </c>
      <c r="L42" s="71">
        <f t="shared" si="2"/>
        <v>0</v>
      </c>
      <c r="M42" s="27">
        <f t="shared" si="3"/>
        <v>642776787.77999997</v>
      </c>
      <c r="N42" s="54">
        <v>1</v>
      </c>
      <c r="O42" s="22">
        <v>1</v>
      </c>
      <c r="P42" s="22">
        <v>2</v>
      </c>
      <c r="Q42" s="22">
        <v>1</v>
      </c>
      <c r="R42" s="41" t="s">
        <v>44</v>
      </c>
      <c r="S42" s="41"/>
      <c r="T42" s="41" t="s">
        <v>44</v>
      </c>
      <c r="U42" s="41"/>
      <c r="V42" s="41" t="s">
        <v>44</v>
      </c>
      <c r="W42" s="41"/>
      <c r="X42" s="48"/>
      <c r="Y42" s="48">
        <v>1</v>
      </c>
      <c r="Z42" s="48"/>
      <c r="AA42" s="48"/>
      <c r="AB42" s="41"/>
      <c r="AC42" s="51" t="s">
        <v>233</v>
      </c>
      <c r="AD42" s="41">
        <v>6</v>
      </c>
      <c r="AE42" s="46" t="s">
        <v>236</v>
      </c>
      <c r="AF42" s="46" t="s">
        <v>311</v>
      </c>
      <c r="AG42" s="46"/>
      <c r="AH42" s="41"/>
      <c r="AI42" s="58"/>
      <c r="AJ42" s="48"/>
      <c r="AK42" s="48"/>
    </row>
    <row r="43" spans="1:37" s="35" customFormat="1" ht="69" x14ac:dyDescent="0.25">
      <c r="A43" s="36">
        <f t="shared" si="4"/>
        <v>31</v>
      </c>
      <c r="B43" s="49">
        <v>17296</v>
      </c>
      <c r="C43" s="21">
        <v>43721</v>
      </c>
      <c r="D43" s="22" t="s">
        <v>237</v>
      </c>
      <c r="E43" s="41" t="s">
        <v>90</v>
      </c>
      <c r="F43" s="53" t="s">
        <v>91</v>
      </c>
      <c r="G43" s="50">
        <v>171074000</v>
      </c>
      <c r="H43" s="69">
        <f t="shared" si="0"/>
        <v>69.9992634843736</v>
      </c>
      <c r="I43" s="50">
        <v>73320000</v>
      </c>
      <c r="J43" s="70">
        <f t="shared" si="1"/>
        <v>30.000736515626407</v>
      </c>
      <c r="K43" s="50">
        <v>0</v>
      </c>
      <c r="L43" s="71">
        <f t="shared" si="2"/>
        <v>0</v>
      </c>
      <c r="M43" s="27">
        <f t="shared" si="3"/>
        <v>244394000</v>
      </c>
      <c r="N43" s="44">
        <v>6</v>
      </c>
      <c r="O43" s="22">
        <v>6</v>
      </c>
      <c r="P43" s="22">
        <v>1</v>
      </c>
      <c r="Q43" s="22">
        <v>4</v>
      </c>
      <c r="R43" s="53" t="s">
        <v>44</v>
      </c>
      <c r="S43" s="41"/>
      <c r="T43" s="41" t="s">
        <v>44</v>
      </c>
      <c r="U43" s="41"/>
      <c r="V43" s="41" t="s">
        <v>44</v>
      </c>
      <c r="W43" s="41"/>
      <c r="X43" s="48">
        <v>1</v>
      </c>
      <c r="Y43" s="48"/>
      <c r="Z43" s="48"/>
      <c r="AA43" s="48"/>
      <c r="AB43" s="41"/>
      <c r="AC43" s="51" t="s">
        <v>238</v>
      </c>
      <c r="AD43" s="41">
        <v>6</v>
      </c>
      <c r="AE43" s="46" t="s">
        <v>239</v>
      </c>
      <c r="AF43" s="46" t="s">
        <v>240</v>
      </c>
      <c r="AG43" s="47" t="s">
        <v>241</v>
      </c>
      <c r="AH43" s="58"/>
      <c r="AI43" s="58"/>
      <c r="AJ43" s="48"/>
      <c r="AK43" s="48"/>
    </row>
    <row r="44" spans="1:37" s="35" customFormat="1" ht="78.75" x14ac:dyDescent="0.25">
      <c r="A44" s="36">
        <f t="shared" si="4"/>
        <v>32</v>
      </c>
      <c r="B44" s="49">
        <v>17535</v>
      </c>
      <c r="C44" s="21">
        <v>43726</v>
      </c>
      <c r="D44" s="22" t="s">
        <v>127</v>
      </c>
      <c r="E44" s="41" t="s">
        <v>128</v>
      </c>
      <c r="F44" s="53" t="s">
        <v>242</v>
      </c>
      <c r="G44" s="50">
        <v>100000000</v>
      </c>
      <c r="H44" s="69">
        <f t="shared" si="0"/>
        <v>69.808027923211171</v>
      </c>
      <c r="I44" s="50">
        <v>43250000</v>
      </c>
      <c r="J44" s="70">
        <f t="shared" si="1"/>
        <v>30.191972076788829</v>
      </c>
      <c r="K44" s="50">
        <v>0</v>
      </c>
      <c r="L44" s="71">
        <f t="shared" si="2"/>
        <v>0</v>
      </c>
      <c r="M44" s="27">
        <f t="shared" si="3"/>
        <v>143250000</v>
      </c>
      <c r="N44" s="54">
        <v>1</v>
      </c>
      <c r="O44" s="22">
        <v>1</v>
      </c>
      <c r="P44" s="22">
        <v>2</v>
      </c>
      <c r="Q44" s="22">
        <v>1</v>
      </c>
      <c r="R44" s="41" t="s">
        <v>243</v>
      </c>
      <c r="S44" s="41"/>
      <c r="T44" s="41" t="s">
        <v>243</v>
      </c>
      <c r="U44" s="41"/>
      <c r="V44" s="41" t="s">
        <v>243</v>
      </c>
      <c r="W44" s="41"/>
      <c r="X44" s="48"/>
      <c r="Y44" s="48"/>
      <c r="Z44" s="48"/>
      <c r="AA44" s="48">
        <v>1</v>
      </c>
      <c r="AB44" s="41"/>
      <c r="AC44" s="51" t="s">
        <v>130</v>
      </c>
      <c r="AD44" s="41">
        <v>3</v>
      </c>
      <c r="AE44" s="46" t="s">
        <v>244</v>
      </c>
      <c r="AF44" s="46" t="s">
        <v>245</v>
      </c>
      <c r="AG44" s="46" t="s">
        <v>246</v>
      </c>
      <c r="AH44" s="58"/>
      <c r="AI44" s="58"/>
      <c r="AJ44" s="48"/>
      <c r="AK44" s="48"/>
    </row>
    <row r="45" spans="1:37" s="35" customFormat="1" ht="84" x14ac:dyDescent="0.25">
      <c r="A45" s="36">
        <f t="shared" si="4"/>
        <v>33</v>
      </c>
      <c r="B45" s="49">
        <v>18122</v>
      </c>
      <c r="C45" s="21">
        <v>43738</v>
      </c>
      <c r="D45" s="22" t="s">
        <v>247</v>
      </c>
      <c r="E45" s="41" t="s">
        <v>248</v>
      </c>
      <c r="F45" s="53" t="s">
        <v>249</v>
      </c>
      <c r="G45" s="50">
        <v>47591983</v>
      </c>
      <c r="H45" s="69">
        <f t="shared" si="0"/>
        <v>89.999999916792717</v>
      </c>
      <c r="I45" s="50">
        <v>5287998.16</v>
      </c>
      <c r="J45" s="70">
        <f t="shared" si="1"/>
        <v>10.000000083207293</v>
      </c>
      <c r="K45" s="50">
        <v>0</v>
      </c>
      <c r="L45" s="71">
        <f t="shared" si="2"/>
        <v>0</v>
      </c>
      <c r="M45" s="27">
        <f t="shared" si="3"/>
        <v>52879981.159999996</v>
      </c>
      <c r="N45" s="44"/>
      <c r="O45" s="44"/>
      <c r="P45" s="22"/>
      <c r="Q45" s="22"/>
      <c r="R45" s="41" t="s">
        <v>243</v>
      </c>
      <c r="S45" s="41"/>
      <c r="T45" s="41" t="s">
        <v>243</v>
      </c>
      <c r="U45" s="41"/>
      <c r="V45" s="41" t="s">
        <v>243</v>
      </c>
      <c r="W45" s="41"/>
      <c r="X45" s="48"/>
      <c r="Y45" s="48"/>
      <c r="Z45" s="48"/>
      <c r="AA45" s="48">
        <v>1</v>
      </c>
      <c r="AB45" s="41"/>
      <c r="AC45" s="51" t="s">
        <v>250</v>
      </c>
      <c r="AD45" s="41">
        <v>1</v>
      </c>
      <c r="AE45" s="46" t="s">
        <v>251</v>
      </c>
      <c r="AF45" s="46"/>
      <c r="AG45" s="58"/>
      <c r="AH45" s="58"/>
      <c r="AI45" s="58"/>
      <c r="AJ45" s="48"/>
      <c r="AK45" s="48"/>
    </row>
    <row r="46" spans="1:37" s="35" customFormat="1" ht="100.5" customHeight="1" x14ac:dyDescent="0.25">
      <c r="A46" s="36">
        <f t="shared" si="4"/>
        <v>34</v>
      </c>
      <c r="B46" s="49">
        <v>18421</v>
      </c>
      <c r="C46" s="21">
        <v>43742</v>
      </c>
      <c r="D46" s="22" t="s">
        <v>133</v>
      </c>
      <c r="E46" s="41" t="s">
        <v>57</v>
      </c>
      <c r="F46" s="53" t="s">
        <v>189</v>
      </c>
      <c r="G46" s="50">
        <v>99600000</v>
      </c>
      <c r="H46" s="69">
        <f t="shared" si="0"/>
        <v>78.026756596942917</v>
      </c>
      <c r="I46" s="50">
        <v>28048520</v>
      </c>
      <c r="J46" s="70">
        <f t="shared" si="1"/>
        <v>21.973243403057083</v>
      </c>
      <c r="K46" s="50">
        <v>0</v>
      </c>
      <c r="L46" s="71">
        <f t="shared" si="2"/>
        <v>0</v>
      </c>
      <c r="M46" s="27">
        <f t="shared" si="3"/>
        <v>127648520</v>
      </c>
      <c r="N46" s="54">
        <v>5</v>
      </c>
      <c r="O46" s="22">
        <v>5</v>
      </c>
      <c r="P46" s="22">
        <v>3</v>
      </c>
      <c r="Q46" s="22">
        <v>6</v>
      </c>
      <c r="R46" s="41" t="s">
        <v>44</v>
      </c>
      <c r="S46" s="41"/>
      <c r="T46" s="41" t="s">
        <v>44</v>
      </c>
      <c r="U46" s="41"/>
      <c r="V46" s="41" t="s">
        <v>44</v>
      </c>
      <c r="W46" s="41"/>
      <c r="X46" s="48"/>
      <c r="Y46" s="48">
        <v>1</v>
      </c>
      <c r="Z46" s="48"/>
      <c r="AA46" s="48"/>
      <c r="AB46" s="41"/>
      <c r="AC46" s="51" t="s">
        <v>135</v>
      </c>
      <c r="AD46" s="41">
        <v>12</v>
      </c>
      <c r="AE46" s="46" t="s">
        <v>252</v>
      </c>
      <c r="AF46" s="46" t="s">
        <v>306</v>
      </c>
      <c r="AG46" s="46" t="s">
        <v>307</v>
      </c>
      <c r="AH46" s="58"/>
      <c r="AI46" s="58"/>
      <c r="AJ46" s="48"/>
      <c r="AK46" s="48"/>
    </row>
    <row r="47" spans="1:37" s="35" customFormat="1" ht="76.5" x14ac:dyDescent="0.25">
      <c r="A47" s="36">
        <f t="shared" si="4"/>
        <v>35</v>
      </c>
      <c r="B47" s="49">
        <v>19968</v>
      </c>
      <c r="C47" s="21">
        <v>43768</v>
      </c>
      <c r="D47" s="22" t="s">
        <v>153</v>
      </c>
      <c r="E47" s="41" t="s">
        <v>154</v>
      </c>
      <c r="F47" s="53" t="s">
        <v>253</v>
      </c>
      <c r="G47" s="50"/>
      <c r="H47" s="69" t="e">
        <f>+G47/M47*100</f>
        <v>#DIV/0!</v>
      </c>
      <c r="I47" s="50"/>
      <c r="J47" s="70" t="e">
        <f>+I47/M47*100</f>
        <v>#DIV/0!</v>
      </c>
      <c r="K47" s="50">
        <v>0</v>
      </c>
      <c r="L47" s="71" t="e">
        <f>+K47/M47*100</f>
        <v>#DIV/0!</v>
      </c>
      <c r="M47" s="27">
        <f>+G47+I47+K47</f>
        <v>0</v>
      </c>
      <c r="N47" s="54"/>
      <c r="O47" s="22"/>
      <c r="P47" s="22"/>
      <c r="Q47" s="22"/>
      <c r="R47" s="41" t="s">
        <v>44</v>
      </c>
      <c r="S47" s="41"/>
      <c r="T47" s="41" t="s">
        <v>44</v>
      </c>
      <c r="U47" s="41"/>
      <c r="V47" s="41" t="s">
        <v>44</v>
      </c>
      <c r="W47" s="41"/>
      <c r="X47" s="48"/>
      <c r="Y47" s="48"/>
      <c r="Z47" s="48"/>
      <c r="AA47" s="48">
        <v>1</v>
      </c>
      <c r="AB47" s="41"/>
      <c r="AC47" s="51" t="s">
        <v>156</v>
      </c>
      <c r="AD47" s="41"/>
      <c r="AE47" s="46" t="s">
        <v>254</v>
      </c>
      <c r="AF47" s="46" t="s">
        <v>255</v>
      </c>
      <c r="AG47" s="46"/>
      <c r="AH47" s="58"/>
      <c r="AI47" s="58"/>
      <c r="AJ47" s="48"/>
      <c r="AK47" s="48"/>
    </row>
    <row r="48" spans="1:37" s="35" customFormat="1" ht="132" x14ac:dyDescent="0.25">
      <c r="A48" s="36">
        <f t="shared" si="4"/>
        <v>36</v>
      </c>
      <c r="B48" s="49">
        <v>20080</v>
      </c>
      <c r="C48" s="21">
        <v>43770</v>
      </c>
      <c r="D48" s="22" t="s">
        <v>256</v>
      </c>
      <c r="E48" s="41" t="s">
        <v>27</v>
      </c>
      <c r="F48" s="53" t="s">
        <v>257</v>
      </c>
      <c r="G48" s="50">
        <v>114220499.87</v>
      </c>
      <c r="H48" s="69">
        <f>+G48/M48*100</f>
        <v>8.9267462460497899</v>
      </c>
      <c r="I48" s="50">
        <v>0</v>
      </c>
      <c r="J48" s="70">
        <f t="shared" si="1"/>
        <v>0</v>
      </c>
      <c r="K48" s="50">
        <v>1165310661</v>
      </c>
      <c r="L48" s="70">
        <f t="shared" si="2"/>
        <v>91.073253753950226</v>
      </c>
      <c r="M48" s="27">
        <f t="shared" si="3"/>
        <v>1279531160.8699999</v>
      </c>
      <c r="N48" s="54">
        <v>2</v>
      </c>
      <c r="O48" s="22">
        <v>2</v>
      </c>
      <c r="P48" s="94">
        <v>3</v>
      </c>
      <c r="Q48" s="22">
        <v>1</v>
      </c>
      <c r="R48" s="95" t="s">
        <v>243</v>
      </c>
      <c r="S48" s="22"/>
      <c r="T48" s="22" t="s">
        <v>44</v>
      </c>
      <c r="U48" s="22"/>
      <c r="V48" s="22" t="s">
        <v>44</v>
      </c>
      <c r="W48" s="41"/>
      <c r="X48" s="48">
        <v>1</v>
      </c>
      <c r="Y48" s="48"/>
      <c r="Z48" s="48"/>
      <c r="AA48" s="48"/>
      <c r="AB48" s="41"/>
      <c r="AC48" s="51" t="s">
        <v>258</v>
      </c>
      <c r="AD48" s="41">
        <v>12</v>
      </c>
      <c r="AE48" s="96" t="s">
        <v>259</v>
      </c>
      <c r="AF48" s="46" t="s">
        <v>298</v>
      </c>
      <c r="AG48" s="46"/>
      <c r="AH48" s="46"/>
      <c r="AI48" s="58"/>
      <c r="AJ48" s="48"/>
      <c r="AK48" s="48"/>
    </row>
    <row r="49" spans="1:37" s="35" customFormat="1" ht="108" customHeight="1" x14ac:dyDescent="0.25">
      <c r="A49" s="36">
        <f t="shared" si="4"/>
        <v>37</v>
      </c>
      <c r="B49" s="97">
        <v>20371</v>
      </c>
      <c r="C49" s="21">
        <v>43775</v>
      </c>
      <c r="D49" s="22" t="s">
        <v>260</v>
      </c>
      <c r="E49" s="41" t="s">
        <v>261</v>
      </c>
      <c r="F49" s="53" t="s">
        <v>164</v>
      </c>
      <c r="G49" s="50">
        <v>80000000</v>
      </c>
      <c r="H49" s="69">
        <f t="shared" si="0"/>
        <v>70.000000174999997</v>
      </c>
      <c r="I49" s="50">
        <v>34285714</v>
      </c>
      <c r="J49" s="70">
        <f t="shared" si="1"/>
        <v>29.999999825</v>
      </c>
      <c r="K49" s="50">
        <v>0</v>
      </c>
      <c r="L49" s="71">
        <f t="shared" si="2"/>
        <v>0</v>
      </c>
      <c r="M49" s="27">
        <f t="shared" si="3"/>
        <v>114285714</v>
      </c>
      <c r="N49" s="54">
        <v>3</v>
      </c>
      <c r="O49" s="22">
        <v>3</v>
      </c>
      <c r="P49" s="22">
        <v>2</v>
      </c>
      <c r="Q49" s="22">
        <v>1</v>
      </c>
      <c r="R49" s="95" t="s">
        <v>243</v>
      </c>
      <c r="S49" s="22"/>
      <c r="T49" s="22" t="s">
        <v>44</v>
      </c>
      <c r="U49" s="22"/>
      <c r="V49" s="22" t="s">
        <v>44</v>
      </c>
      <c r="W49" s="41"/>
      <c r="X49" s="48">
        <v>1</v>
      </c>
      <c r="Y49" s="48"/>
      <c r="Z49" s="48"/>
      <c r="AA49" s="48"/>
      <c r="AB49" s="41"/>
      <c r="AC49" s="51" t="s">
        <v>260</v>
      </c>
      <c r="AD49" s="41">
        <v>5</v>
      </c>
      <c r="AE49" s="96" t="s">
        <v>262</v>
      </c>
      <c r="AF49" s="96" t="s">
        <v>263</v>
      </c>
      <c r="AG49" s="96" t="s">
        <v>264</v>
      </c>
      <c r="AH49" s="86" t="s">
        <v>304</v>
      </c>
      <c r="AI49" s="46"/>
      <c r="AJ49" s="41"/>
      <c r="AK49" s="41"/>
    </row>
    <row r="50" spans="1:37" s="35" customFormat="1" ht="160.5" customHeight="1" x14ac:dyDescent="0.25">
      <c r="A50" s="36">
        <f t="shared" si="4"/>
        <v>38</v>
      </c>
      <c r="B50" s="49">
        <v>20572</v>
      </c>
      <c r="C50" s="21">
        <v>43777</v>
      </c>
      <c r="D50" s="22" t="s">
        <v>265</v>
      </c>
      <c r="E50" s="41" t="s">
        <v>266</v>
      </c>
      <c r="F50" s="53"/>
      <c r="G50" s="50">
        <v>992361200</v>
      </c>
      <c r="H50" s="69">
        <f t="shared" si="0"/>
        <v>89.594270746375798</v>
      </c>
      <c r="I50" s="50">
        <v>115255606</v>
      </c>
      <c r="J50" s="70">
        <f t="shared" si="1"/>
        <v>10.4057292536242</v>
      </c>
      <c r="K50" s="50">
        <v>0</v>
      </c>
      <c r="L50" s="71">
        <f t="shared" si="2"/>
        <v>0</v>
      </c>
      <c r="M50" s="27">
        <f t="shared" si="3"/>
        <v>1107616806</v>
      </c>
      <c r="N50" s="54">
        <v>1</v>
      </c>
      <c r="O50" s="22">
        <v>1</v>
      </c>
      <c r="P50" s="22">
        <v>2</v>
      </c>
      <c r="Q50" s="22">
        <v>1</v>
      </c>
      <c r="R50" s="41" t="s">
        <v>243</v>
      </c>
      <c r="S50" s="41"/>
      <c r="T50" s="41" t="s">
        <v>243</v>
      </c>
      <c r="U50" s="41"/>
      <c r="V50" s="41" t="s">
        <v>243</v>
      </c>
      <c r="W50" s="41"/>
      <c r="X50" s="48"/>
      <c r="Y50" s="48"/>
      <c r="Z50" s="48"/>
      <c r="AA50" s="48">
        <v>1</v>
      </c>
      <c r="AB50" s="41"/>
      <c r="AC50" s="51" t="s">
        <v>267</v>
      </c>
      <c r="AD50" s="41">
        <v>6</v>
      </c>
      <c r="AE50" s="46" t="s">
        <v>268</v>
      </c>
      <c r="AF50" s="46"/>
      <c r="AG50" s="46"/>
      <c r="AH50" s="46"/>
      <c r="AI50" s="46"/>
      <c r="AJ50" s="48"/>
      <c r="AK50" s="48"/>
    </row>
    <row r="51" spans="1:37" s="35" customFormat="1" ht="95.25" customHeight="1" x14ac:dyDescent="0.25">
      <c r="A51" s="36">
        <f t="shared" si="4"/>
        <v>39</v>
      </c>
      <c r="B51" s="37">
        <v>21430</v>
      </c>
      <c r="C51" s="38">
        <v>43790</v>
      </c>
      <c r="D51" s="29" t="s">
        <v>269</v>
      </c>
      <c r="E51" s="23" t="s">
        <v>270</v>
      </c>
      <c r="F51" s="24"/>
      <c r="G51" s="25">
        <v>100000000</v>
      </c>
      <c r="H51" s="69">
        <f t="shared" si="0"/>
        <v>89.225168635568721</v>
      </c>
      <c r="I51" s="25">
        <v>12076000</v>
      </c>
      <c r="J51" s="70">
        <f t="shared" si="1"/>
        <v>10.774831364431279</v>
      </c>
      <c r="K51" s="25">
        <v>0</v>
      </c>
      <c r="L51" s="71">
        <f t="shared" si="2"/>
        <v>0</v>
      </c>
      <c r="M51" s="27">
        <f t="shared" si="3"/>
        <v>112076000</v>
      </c>
      <c r="N51" s="54">
        <v>6</v>
      </c>
      <c r="O51" s="22">
        <v>6</v>
      </c>
      <c r="P51" s="22">
        <v>6.1</v>
      </c>
      <c r="Q51" s="22">
        <v>2</v>
      </c>
      <c r="R51" s="41"/>
      <c r="S51" s="41"/>
      <c r="T51" s="41"/>
      <c r="U51" s="23"/>
      <c r="V51" s="41"/>
      <c r="W51" s="23"/>
      <c r="X51" s="48"/>
      <c r="Y51" s="48">
        <v>1</v>
      </c>
      <c r="Z51" s="48"/>
      <c r="AA51" s="48"/>
      <c r="AB51" s="41"/>
      <c r="AC51" s="30" t="s">
        <v>271</v>
      </c>
      <c r="AD51" s="23">
        <v>1</v>
      </c>
      <c r="AE51" s="46" t="s">
        <v>272</v>
      </c>
      <c r="AF51" s="46" t="s">
        <v>273</v>
      </c>
      <c r="AG51" s="32" t="s">
        <v>275</v>
      </c>
      <c r="AH51" s="46" t="s">
        <v>276</v>
      </c>
      <c r="AI51" s="46"/>
      <c r="AJ51" s="48"/>
      <c r="AK51" s="48"/>
    </row>
    <row r="52" spans="1:37" s="35" customFormat="1" ht="139.5" customHeight="1" x14ac:dyDescent="0.25">
      <c r="A52" s="36">
        <f t="shared" si="4"/>
        <v>40</v>
      </c>
      <c r="B52" s="49">
        <v>11539</v>
      </c>
      <c r="C52" s="21" t="s">
        <v>305</v>
      </c>
      <c r="D52" s="22" t="s">
        <v>288</v>
      </c>
      <c r="E52" s="41" t="s">
        <v>279</v>
      </c>
      <c r="F52" s="53"/>
      <c r="G52" s="50">
        <v>74132948</v>
      </c>
      <c r="H52" s="69">
        <f t="shared" si="0"/>
        <v>69.923912358308669</v>
      </c>
      <c r="I52" s="50">
        <v>31886503</v>
      </c>
      <c r="J52" s="70">
        <f t="shared" si="1"/>
        <v>30.076087641691334</v>
      </c>
      <c r="K52" s="50">
        <v>0</v>
      </c>
      <c r="L52" s="71">
        <f t="shared" si="2"/>
        <v>0</v>
      </c>
      <c r="M52" s="27">
        <f t="shared" si="3"/>
        <v>106019451</v>
      </c>
      <c r="N52" s="54">
        <v>1</v>
      </c>
      <c r="O52" s="22">
        <v>2</v>
      </c>
      <c r="P52" s="22">
        <v>2.2999999999999998</v>
      </c>
      <c r="Q52" s="41">
        <v>1</v>
      </c>
      <c r="R52" s="41" t="s">
        <v>44</v>
      </c>
      <c r="S52" s="41"/>
      <c r="T52" s="41" t="s">
        <v>44</v>
      </c>
      <c r="U52" s="41"/>
      <c r="V52" s="41" t="s">
        <v>44</v>
      </c>
      <c r="W52" s="41"/>
      <c r="X52" s="50">
        <v>1</v>
      </c>
      <c r="Y52" s="69"/>
      <c r="Z52" s="50"/>
      <c r="AA52" s="70"/>
      <c r="AB52" s="41"/>
      <c r="AC52" s="51" t="s">
        <v>280</v>
      </c>
      <c r="AD52" s="41">
        <v>5</v>
      </c>
      <c r="AE52" s="51" t="s">
        <v>277</v>
      </c>
      <c r="AF52" s="46" t="s">
        <v>278</v>
      </c>
      <c r="AG52" s="46" t="s">
        <v>282</v>
      </c>
      <c r="AH52" s="46" t="s">
        <v>281</v>
      </c>
      <c r="AI52" s="58" t="s">
        <v>283</v>
      </c>
      <c r="AJ52" s="82" t="s">
        <v>293</v>
      </c>
      <c r="AK52" s="82" t="s">
        <v>294</v>
      </c>
    </row>
    <row r="53" spans="1:37" s="35" customFormat="1" ht="153.75" customHeight="1" x14ac:dyDescent="0.25">
      <c r="A53" s="36">
        <f t="shared" si="4"/>
        <v>41</v>
      </c>
      <c r="B53" s="49">
        <v>22671</v>
      </c>
      <c r="C53" s="21">
        <v>43811</v>
      </c>
      <c r="D53" s="22" t="s">
        <v>285</v>
      </c>
      <c r="E53" s="41" t="s">
        <v>284</v>
      </c>
      <c r="F53" s="53"/>
      <c r="G53" s="50">
        <v>243636500</v>
      </c>
      <c r="H53" s="69">
        <f t="shared" si="0"/>
        <v>69.999485713021542</v>
      </c>
      <c r="I53" s="50">
        <v>104418200</v>
      </c>
      <c r="J53" s="70">
        <f t="shared" si="1"/>
        <v>30.000514286978451</v>
      </c>
      <c r="K53" s="50">
        <v>0</v>
      </c>
      <c r="L53" s="71">
        <f t="shared" si="2"/>
        <v>0</v>
      </c>
      <c r="M53" s="27">
        <f t="shared" si="3"/>
        <v>348054700</v>
      </c>
      <c r="N53" s="54"/>
      <c r="O53" s="22"/>
      <c r="P53" s="22"/>
      <c r="Q53" s="22"/>
      <c r="R53" s="41"/>
      <c r="S53" s="41"/>
      <c r="T53" s="41"/>
      <c r="U53" s="41"/>
      <c r="V53" s="41"/>
      <c r="W53" s="41"/>
      <c r="X53" s="50"/>
      <c r="Y53" s="69"/>
      <c r="Z53" s="50"/>
      <c r="AA53" s="70">
        <v>1</v>
      </c>
      <c r="AB53" s="41"/>
      <c r="AC53" s="81" t="s">
        <v>286</v>
      </c>
      <c r="AD53" s="41">
        <v>11</v>
      </c>
      <c r="AE53" s="46" t="s">
        <v>287</v>
      </c>
      <c r="AF53" s="46"/>
      <c r="AG53" s="46"/>
      <c r="AH53" s="46"/>
      <c r="AI53" s="58"/>
      <c r="AJ53" s="48"/>
      <c r="AK53" s="48"/>
    </row>
    <row r="54" spans="1:37" s="35" customFormat="1" ht="215.25" customHeight="1" thickBot="1" x14ac:dyDescent="0.3">
      <c r="A54" s="19">
        <v>42</v>
      </c>
      <c r="B54" s="49">
        <v>22956</v>
      </c>
      <c r="C54" s="21">
        <v>43818</v>
      </c>
      <c r="D54" s="98" t="s">
        <v>289</v>
      </c>
      <c r="E54" s="41" t="s">
        <v>290</v>
      </c>
      <c r="F54" s="53" t="s">
        <v>228</v>
      </c>
      <c r="G54" s="50">
        <v>19934553</v>
      </c>
      <c r="H54" s="69">
        <f t="shared" si="0"/>
        <v>69.999999648850917</v>
      </c>
      <c r="I54" s="50">
        <v>8543380</v>
      </c>
      <c r="J54" s="70">
        <f t="shared" si="1"/>
        <v>30.00000035114908</v>
      </c>
      <c r="K54" s="50">
        <v>0</v>
      </c>
      <c r="L54" s="71">
        <f t="shared" si="2"/>
        <v>0</v>
      </c>
      <c r="M54" s="27">
        <f t="shared" si="3"/>
        <v>28477933</v>
      </c>
      <c r="N54" s="54">
        <v>2</v>
      </c>
      <c r="O54" s="22">
        <v>2</v>
      </c>
      <c r="P54" s="22">
        <v>3</v>
      </c>
      <c r="Q54" s="22">
        <v>1</v>
      </c>
      <c r="R54" s="99"/>
      <c r="S54" s="41"/>
      <c r="T54" s="41"/>
      <c r="U54" s="41"/>
      <c r="V54" s="41"/>
      <c r="W54" s="41"/>
      <c r="X54" s="100"/>
      <c r="Y54" s="101"/>
      <c r="Z54" s="100">
        <v>1</v>
      </c>
      <c r="AA54" s="102"/>
      <c r="AB54" s="41"/>
      <c r="AC54" s="51" t="s">
        <v>291</v>
      </c>
      <c r="AD54" s="41">
        <v>4</v>
      </c>
      <c r="AE54" s="46" t="s">
        <v>308</v>
      </c>
      <c r="AF54" s="41"/>
      <c r="AG54" s="46"/>
      <c r="AH54" s="46"/>
      <c r="AI54" s="46"/>
      <c r="AJ54" s="48"/>
      <c r="AK54" s="48"/>
    </row>
    <row r="55" spans="1:37" ht="15.75" thickBot="1" x14ac:dyDescent="0.3">
      <c r="M55" s="72"/>
      <c r="X55" s="83">
        <f>SUM(X13:X54)</f>
        <v>21</v>
      </c>
      <c r="Y55" s="84">
        <f t="shared" ref="Y55:AA55" si="5">SUM(Y13:Y54)</f>
        <v>6</v>
      </c>
      <c r="Z55" s="84">
        <f t="shared" si="5"/>
        <v>1</v>
      </c>
      <c r="AA55" s="85">
        <f t="shared" si="5"/>
        <v>14</v>
      </c>
      <c r="AB55" s="104"/>
    </row>
    <row r="56" spans="1:37" x14ac:dyDescent="0.25">
      <c r="M56" s="72"/>
    </row>
    <row r="57" spans="1:37" x14ac:dyDescent="0.25">
      <c r="M57" s="72"/>
    </row>
    <row r="58" spans="1:37" ht="42" customHeight="1" x14ac:dyDescent="0.25">
      <c r="M58" s="72"/>
      <c r="AC58" s="80"/>
    </row>
    <row r="59" spans="1:37" ht="42" customHeight="1" x14ac:dyDescent="0.25">
      <c r="M59" s="72"/>
    </row>
    <row r="60" spans="1:37" ht="42" customHeight="1" x14ac:dyDescent="0.25">
      <c r="M60" s="72"/>
    </row>
    <row r="61" spans="1:37" ht="42" customHeight="1" x14ac:dyDescent="0.25">
      <c r="M61" s="72"/>
    </row>
    <row r="62" spans="1:37" ht="42" customHeight="1" x14ac:dyDescent="0.25">
      <c r="M62" s="72"/>
    </row>
    <row r="63" spans="1:37" ht="42" customHeight="1" x14ac:dyDescent="0.25"/>
    <row r="65" spans="29:29" x14ac:dyDescent="0.25">
      <c r="AC65" s="80"/>
    </row>
    <row r="66" spans="29:29" x14ac:dyDescent="0.25">
      <c r="AC66" s="80"/>
    </row>
    <row r="67" spans="29:29" x14ac:dyDescent="0.25">
      <c r="AC67" s="80"/>
    </row>
    <row r="68" spans="29:29" x14ac:dyDescent="0.25">
      <c r="AC68" s="80"/>
    </row>
    <row r="69" spans="29:29" x14ac:dyDescent="0.25">
      <c r="AC69" s="80"/>
    </row>
    <row r="70" spans="29:29" x14ac:dyDescent="0.25">
      <c r="AC70" s="80"/>
    </row>
    <row r="71" spans="29:29" x14ac:dyDescent="0.25">
      <c r="AC71" s="80"/>
    </row>
    <row r="72" spans="29:29" x14ac:dyDescent="0.25">
      <c r="AC72" s="80"/>
    </row>
    <row r="73" spans="29:29" x14ac:dyDescent="0.25">
      <c r="AC73" s="80"/>
    </row>
    <row r="74" spans="29:29" x14ac:dyDescent="0.25">
      <c r="AC74" s="80"/>
    </row>
    <row r="75" spans="29:29" x14ac:dyDescent="0.25">
      <c r="AC75" s="80"/>
    </row>
    <row r="76" spans="29:29" x14ac:dyDescent="0.25">
      <c r="AC76" s="80"/>
    </row>
    <row r="77" spans="29:29" x14ac:dyDescent="0.25">
      <c r="AC77" s="80"/>
    </row>
    <row r="78" spans="29:29" x14ac:dyDescent="0.25">
      <c r="AC78" s="80"/>
    </row>
    <row r="79" spans="29:29" x14ac:dyDescent="0.25">
      <c r="AC79" s="80"/>
    </row>
    <row r="80" spans="29:29" x14ac:dyDescent="0.25">
      <c r="AC80" s="80"/>
    </row>
    <row r="81" spans="29:29" x14ac:dyDescent="0.25">
      <c r="AC81" s="80"/>
    </row>
    <row r="82" spans="29:29" x14ac:dyDescent="0.25">
      <c r="AC82" s="80"/>
    </row>
    <row r="83" spans="29:29" x14ac:dyDescent="0.25">
      <c r="AC83" s="80"/>
    </row>
    <row r="84" spans="29:29" x14ac:dyDescent="0.25">
      <c r="AC84" s="80"/>
    </row>
    <row r="85" spans="29:29" x14ac:dyDescent="0.25">
      <c r="AC85" s="80"/>
    </row>
    <row r="86" spans="29:29" x14ac:dyDescent="0.25">
      <c r="AC86" s="80"/>
    </row>
    <row r="87" spans="29:29" x14ac:dyDescent="0.25">
      <c r="AC87" s="80"/>
    </row>
  </sheetData>
  <mergeCells count="45">
    <mergeCell ref="W11:W12"/>
    <mergeCell ref="X8:X12"/>
    <mergeCell ref="Y8:Y12"/>
    <mergeCell ref="AG5:AG12"/>
    <mergeCell ref="AH5:AH12"/>
    <mergeCell ref="AD5:AD12"/>
    <mergeCell ref="AE5:AE12"/>
    <mergeCell ref="AF5:AF12"/>
    <mergeCell ref="AI5:AI12"/>
    <mergeCell ref="A1:C3"/>
    <mergeCell ref="D1:AH2"/>
    <mergeCell ref="D3:AH3"/>
    <mergeCell ref="A5:A12"/>
    <mergeCell ref="B5:C12"/>
    <mergeCell ref="D5:D12"/>
    <mergeCell ref="E5:E12"/>
    <mergeCell ref="F5:F12"/>
    <mergeCell ref="G5:M7"/>
    <mergeCell ref="N5:Q7"/>
    <mergeCell ref="L8:L12"/>
    <mergeCell ref="M8:M12"/>
    <mergeCell ref="V8:W10"/>
    <mergeCell ref="G8:G12"/>
    <mergeCell ref="H8:H12"/>
    <mergeCell ref="I8:I12"/>
    <mergeCell ref="J8:J12"/>
    <mergeCell ref="K8:K12"/>
    <mergeCell ref="N8:N12"/>
    <mergeCell ref="O8:O12"/>
    <mergeCell ref="P8:P12"/>
    <mergeCell ref="Q8:Q12"/>
    <mergeCell ref="R8:S10"/>
    <mergeCell ref="AK5:AK12"/>
    <mergeCell ref="Z8:Z12"/>
    <mergeCell ref="AA8:AA12"/>
    <mergeCell ref="R5:AA7"/>
    <mergeCell ref="R11:R12"/>
    <mergeCell ref="S11:S12"/>
    <mergeCell ref="T11:T12"/>
    <mergeCell ref="U11:U12"/>
    <mergeCell ref="V11:V12"/>
    <mergeCell ref="T8:U10"/>
    <mergeCell ref="AJ5:AJ12"/>
    <mergeCell ref="AB5:AB12"/>
    <mergeCell ref="AC5:AC12"/>
  </mergeCells>
  <pageMargins left="0" right="0.39370078740157483" top="0" bottom="0" header="0" footer="0"/>
  <pageSetup scale="4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 JANNETH VARON PRADO</dc:creator>
  <cp:lastModifiedBy>Usuario de Windows</cp:lastModifiedBy>
  <cp:lastPrinted>2020-01-08T14:01:45Z</cp:lastPrinted>
  <dcterms:created xsi:type="dcterms:W3CDTF">2019-12-04T13:05:13Z</dcterms:created>
  <dcterms:modified xsi:type="dcterms:W3CDTF">2020-11-10T22:35:25Z</dcterms:modified>
</cp:coreProperties>
</file>