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arina-giron\Desktop\"/>
    </mc:Choice>
  </mc:AlternateContent>
  <bookViews>
    <workbookView xWindow="0" yWindow="0" windowWidth="20490" windowHeight="7050" tabRatio="952"/>
  </bookViews>
  <sheets>
    <sheet name="INDICE" sheetId="15" r:id="rId1"/>
    <sheet name="Version" sheetId="7" state="hidden" r:id="rId2"/>
    <sheet name="Subd Juridica" sheetId="2" r:id="rId3"/>
    <sheet name="Calidad Ambiental" sheetId="1" r:id="rId4"/>
    <sheet name="Desarrollo Ambiental" sheetId="3" r:id="rId5"/>
    <sheet name="Planeacion Ambiental" sheetId="4" r:id="rId6"/>
    <sheet name="Direc.TIC" sheetId="16" r:id="rId7"/>
    <sheet name="Planeacion Estrategica" sheetId="17" r:id="rId8"/>
    <sheet name="SAF" sheetId="5" r:id="rId9"/>
    <sheet name="Control Interno disciplinario" sheetId="12" r:id="rId10"/>
    <sheet name="Control interno a la gestion" sheetId="11" r:id="rId11"/>
    <sheet name="DirTerritoriales" sheetId="6" state="hidden" r:id="rId12"/>
    <sheet name="R.R.H.H." sheetId="14" r:id="rId13"/>
    <sheet name="Criterios Valoracion de activos" sheetId="10" r:id="rId14"/>
    <sheet name="borrador" sheetId="8" state="hidden" r:id="rId15"/>
    <sheet name="Relacionamiento Institucional" sheetId="18" r:id="rId1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6" i="17" l="1"/>
  <c r="M16" i="17" s="1"/>
  <c r="L15" i="17"/>
  <c r="M15" i="17" s="1"/>
  <c r="L14" i="17"/>
  <c r="M14" i="17" s="1"/>
  <c r="L12" i="17"/>
  <c r="M12" i="17" s="1"/>
  <c r="L11" i="17"/>
  <c r="M11" i="17" s="1"/>
  <c r="L10" i="17"/>
  <c r="M10" i="17" s="1"/>
  <c r="L9" i="17"/>
  <c r="M9" i="17" s="1"/>
  <c r="L7" i="17"/>
  <c r="M7" i="17" s="1"/>
  <c r="L16" i="2"/>
  <c r="M16" i="2" s="1"/>
  <c r="L52" i="5" l="1"/>
  <c r="M52" i="5" s="1"/>
  <c r="L51" i="5"/>
  <c r="M51" i="5" s="1"/>
  <c r="M50" i="5"/>
  <c r="L50" i="5"/>
  <c r="L35" i="16" l="1"/>
  <c r="M35" i="16" s="1"/>
  <c r="L34" i="16"/>
  <c r="M34" i="16" s="1"/>
  <c r="L33" i="16"/>
  <c r="M33" i="16" s="1"/>
  <c r="L32" i="16"/>
  <c r="M32" i="16" s="1"/>
  <c r="L31" i="16"/>
  <c r="M31" i="16" s="1"/>
  <c r="L30" i="16"/>
  <c r="M30" i="16" s="1"/>
  <c r="L29" i="16"/>
  <c r="M29" i="16" s="1"/>
  <c r="L28" i="16"/>
  <c r="M28"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7" i="16"/>
  <c r="M7" i="16" s="1"/>
  <c r="L30" i="2" l="1"/>
  <c r="M30" i="2" s="1"/>
  <c r="L31" i="2" l="1"/>
  <c r="M31" i="2" s="1"/>
  <c r="M15" i="11" l="1"/>
  <c r="M14" i="11"/>
  <c r="M13" i="11"/>
  <c r="L33" i="14" l="1"/>
  <c r="M33" i="14" s="1"/>
  <c r="L32" i="14"/>
  <c r="M32" i="14" s="1"/>
  <c r="L30" i="14"/>
  <c r="M30" i="14" s="1"/>
  <c r="L29" i="14"/>
  <c r="M29" i="14" s="1"/>
  <c r="L19" i="14"/>
  <c r="M19" i="14" s="1"/>
  <c r="L18" i="14"/>
  <c r="M18" i="14" s="1"/>
  <c r="L17" i="14"/>
  <c r="M17" i="14" s="1"/>
  <c r="L10" i="14"/>
  <c r="M10" i="14" s="1"/>
  <c r="L9" i="14"/>
  <c r="M9" i="14" s="1"/>
  <c r="L8" i="14"/>
  <c r="M8" i="14" s="1"/>
  <c r="A8" i="14"/>
  <c r="A9" i="14" s="1"/>
  <c r="A10" i="14" s="1"/>
  <c r="A12" i="14" s="1"/>
  <c r="A13" i="14" s="1"/>
  <c r="A14" i="14" s="1"/>
  <c r="A15" i="14" s="1"/>
  <c r="A17" i="14" s="1"/>
  <c r="A18" i="14" s="1"/>
  <c r="A19" i="14" s="1"/>
  <c r="A21" i="14" s="1"/>
  <c r="L7" i="14"/>
  <c r="M7" i="14" s="1"/>
  <c r="L25" i="14"/>
  <c r="M25" i="14"/>
  <c r="L26" i="14"/>
  <c r="M26" i="14" s="1"/>
  <c r="L27" i="14"/>
  <c r="M27" i="14" s="1"/>
  <c r="L21" i="14"/>
  <c r="M21" i="14" s="1"/>
  <c r="L22" i="14"/>
  <c r="M22" i="14" s="1"/>
  <c r="L23" i="14"/>
  <c r="M23" i="14" s="1"/>
  <c r="L15" i="14"/>
  <c r="M15" i="14" s="1"/>
  <c r="L14" i="14"/>
  <c r="M14" i="14" s="1"/>
  <c r="L13" i="14"/>
  <c r="M13" i="14" s="1"/>
  <c r="L12" i="14"/>
  <c r="M12" i="14" s="1"/>
  <c r="L26" i="1"/>
  <c r="M26" i="1" s="1"/>
  <c r="L25" i="1"/>
  <c r="M25" i="1" s="1"/>
  <c r="L22" i="1"/>
  <c r="M22" i="1" s="1"/>
  <c r="L24" i="1"/>
  <c r="M24" i="1" s="1"/>
  <c r="L8" i="1" l="1"/>
  <c r="M8" i="1" s="1"/>
  <c r="L46" i="5"/>
  <c r="M46" i="5" s="1"/>
  <c r="L25" i="2"/>
  <c r="M25" i="2" s="1"/>
  <c r="L21" i="2"/>
  <c r="M21" i="2" s="1"/>
  <c r="L15" i="2"/>
  <c r="M15" i="2" s="1"/>
  <c r="L10" i="2"/>
  <c r="M10" i="2" s="1"/>
  <c r="L11" i="3" l="1"/>
  <c r="M11" i="3" s="1"/>
  <c r="L9" i="3"/>
  <c r="M9" i="3" s="1"/>
  <c r="L15" i="3"/>
  <c r="M15" i="3" s="1"/>
  <c r="L20" i="3"/>
  <c r="M20" i="3" s="1"/>
  <c r="L19" i="3"/>
  <c r="M19" i="3" s="1"/>
  <c r="L18" i="3"/>
  <c r="M18" i="3" s="1"/>
  <c r="L28" i="2" l="1"/>
  <c r="M28" i="2" s="1"/>
  <c r="L27" i="2"/>
  <c r="M27" i="2" s="1"/>
  <c r="L24" i="2"/>
  <c r="M24" i="2" s="1"/>
  <c r="L20" i="2"/>
  <c r="M20" i="2" s="1"/>
  <c r="L22" i="2"/>
  <c r="M22" i="2" s="1"/>
  <c r="L14" i="2"/>
  <c r="M14" i="2" s="1"/>
  <c r="L13" i="2"/>
  <c r="M13" i="2" s="1"/>
  <c r="L12" i="2"/>
  <c r="M12" i="2" s="1"/>
  <c r="L26" i="2"/>
  <c r="M26" i="2" s="1"/>
  <c r="L19" i="2"/>
  <c r="M19" i="2" s="1"/>
  <c r="L11" i="2"/>
  <c r="M11" i="2" s="1"/>
  <c r="L18" i="2"/>
  <c r="M18" i="2" s="1"/>
  <c r="L9" i="2"/>
  <c r="M9" i="2" s="1"/>
  <c r="L8" i="2"/>
  <c r="M8" i="2" s="1"/>
  <c r="L7" i="2"/>
  <c r="M7" i="2" s="1"/>
  <c r="A8" i="2" l="1"/>
  <c r="L39" i="4"/>
  <c r="M39" i="4" s="1"/>
  <c r="L38" i="4"/>
  <c r="M38" i="4" s="1"/>
  <c r="L37" i="4"/>
  <c r="M37" i="4" s="1"/>
  <c r="L36" i="4"/>
  <c r="M36" i="4" s="1"/>
  <c r="L35" i="4"/>
  <c r="M35" i="4" s="1"/>
  <c r="L34" i="4"/>
  <c r="M34" i="4" s="1"/>
  <c r="L33" i="4"/>
  <c r="M33" i="4" s="1"/>
  <c r="L32" i="4"/>
  <c r="M32" i="4" s="1"/>
  <c r="L31" i="4"/>
  <c r="M31" i="4" s="1"/>
  <c r="L30" i="4"/>
  <c r="M30" i="4" s="1"/>
  <c r="A9" i="2" l="1"/>
  <c r="A10" i="2" s="1"/>
  <c r="L13" i="1"/>
  <c r="M13" i="1" s="1"/>
  <c r="A11" i="2" l="1"/>
  <c r="A12" i="2" s="1"/>
  <c r="A13" i="2" s="1"/>
  <c r="A14" i="2" s="1"/>
  <c r="A15" i="2" s="1"/>
  <c r="A16" i="2" s="1"/>
  <c r="A18" i="2" s="1"/>
  <c r="A19" i="2" l="1"/>
  <c r="A20" i="2" s="1"/>
  <c r="A21" i="2" s="1"/>
  <c r="A22" i="2" s="1"/>
  <c r="A24" i="2" s="1"/>
  <c r="A25" i="2" s="1"/>
  <c r="A26" i="2" s="1"/>
  <c r="A27" i="2" s="1"/>
  <c r="A28" i="2" s="1"/>
  <c r="A30" i="2" s="1"/>
  <c r="A31" i="2" s="1"/>
  <c r="L14" i="12"/>
  <c r="L13" i="12"/>
  <c r="L12" i="12"/>
  <c r="L11" i="12"/>
  <c r="L10" i="12"/>
  <c r="L9" i="12"/>
  <c r="L8" i="12"/>
  <c r="L45" i="5" l="1"/>
  <c r="M45" i="5" s="1"/>
  <c r="L44" i="5"/>
  <c r="M44" i="5" s="1"/>
  <c r="L43" i="5"/>
  <c r="M43" i="5" s="1"/>
  <c r="L42" i="5"/>
  <c r="M42" i="5" s="1"/>
  <c r="L40" i="5"/>
  <c r="M40" i="5" s="1"/>
  <c r="L39" i="5"/>
  <c r="M39" i="5" s="1"/>
  <c r="L34" i="5"/>
  <c r="M34" i="5" s="1"/>
  <c r="L38" i="5"/>
  <c r="M38" i="5" s="1"/>
  <c r="L37" i="5"/>
  <c r="M37" i="5" s="1"/>
  <c r="L36" i="5"/>
  <c r="M36" i="5" s="1"/>
  <c r="L32" i="5"/>
  <c r="M32" i="5" s="1"/>
  <c r="L31" i="5"/>
  <c r="M31" i="5" s="1"/>
  <c r="L30" i="5"/>
  <c r="M30" i="5" s="1"/>
  <c r="L29" i="5"/>
  <c r="M29" i="5" s="1"/>
  <c r="L35" i="5"/>
  <c r="M35" i="5" s="1"/>
  <c r="A97" i="2" l="1"/>
  <c r="A7" i="3" s="1"/>
  <c r="L27" i="5"/>
  <c r="M27" i="5" s="1"/>
  <c r="L26" i="5"/>
  <c r="M26" i="5" s="1"/>
  <c r="L25" i="5"/>
  <c r="M25" i="5" s="1"/>
  <c r="L24" i="5"/>
  <c r="M24" i="5" s="1"/>
  <c r="L23" i="5"/>
  <c r="M23" i="5" s="1"/>
  <c r="L22" i="5" l="1"/>
  <c r="M22" i="5" s="1"/>
  <c r="L21" i="5"/>
  <c r="M21" i="5" s="1"/>
  <c r="L20" i="5"/>
  <c r="M20" i="5" s="1"/>
  <c r="L19" i="5"/>
  <c r="M19" i="5" s="1"/>
  <c r="L18" i="5"/>
  <c r="M18" i="5" s="1"/>
  <c r="L17" i="5"/>
  <c r="M17" i="5" s="1"/>
  <c r="L16" i="5"/>
  <c r="M16" i="5" s="1"/>
  <c r="L14" i="5"/>
  <c r="M14" i="5" s="1"/>
  <c r="L13" i="5"/>
  <c r="M13" i="5" s="1"/>
  <c r="L12" i="5"/>
  <c r="M12" i="5" s="1"/>
  <c r="L11" i="5"/>
  <c r="M11" i="5" s="1"/>
  <c r="L10" i="5"/>
  <c r="M10" i="5" s="1"/>
  <c r="M12" i="11" l="1"/>
  <c r="M11" i="11"/>
  <c r="M10" i="11"/>
  <c r="M9" i="11"/>
  <c r="M8" i="11"/>
  <c r="A9" i="3" l="1"/>
  <c r="A10" i="3" s="1"/>
  <c r="A11" i="3" s="1"/>
  <c r="A13" i="3" s="1"/>
  <c r="A15" i="3" s="1"/>
  <c r="A16" i="3" s="1"/>
  <c r="A18" i="3" s="1"/>
  <c r="A19" i="3" s="1"/>
  <c r="M8" i="12"/>
  <c r="M9" i="12"/>
  <c r="M10" i="12"/>
  <c r="M11" i="12"/>
  <c r="M12" i="12"/>
  <c r="M13" i="12"/>
  <c r="M14" i="12"/>
  <c r="A20" i="3" l="1"/>
  <c r="A100" i="3" s="1"/>
  <c r="A7" i="17" s="1"/>
  <c r="L16" i="3"/>
  <c r="M16" i="3" s="1"/>
  <c r="L13" i="3"/>
  <c r="M13" i="3" s="1"/>
  <c r="L10" i="3"/>
  <c r="M10" i="3" s="1"/>
  <c r="L7" i="3"/>
  <c r="M7" i="3" s="1"/>
  <c r="A9" i="17" l="1"/>
  <c r="A10" i="17" s="1"/>
  <c r="A11" i="17" s="1"/>
  <c r="A12" i="17" s="1"/>
  <c r="A14" i="17" s="1"/>
  <c r="A15" i="17" s="1"/>
  <c r="A16" i="17" s="1"/>
  <c r="A7" i="4"/>
  <c r="A9" i="4" s="1"/>
  <c r="A7" i="16"/>
  <c r="L28" i="4"/>
  <c r="M28" i="4" s="1"/>
  <c r="L27" i="4"/>
  <c r="M27" i="4" s="1"/>
  <c r="L26" i="4"/>
  <c r="M26" i="4" s="1"/>
  <c r="L25" i="4"/>
  <c r="M25" i="4" s="1"/>
  <c r="L24" i="4"/>
  <c r="M24" i="4" s="1"/>
  <c r="L23" i="4"/>
  <c r="M23" i="4" s="1"/>
  <c r="L22" i="4"/>
  <c r="M22" i="4" s="1"/>
  <c r="L21" i="4"/>
  <c r="M21" i="4" s="1"/>
  <c r="L20" i="4"/>
  <c r="M20" i="4" s="1"/>
  <c r="L19" i="4"/>
  <c r="M19" i="4" s="1"/>
  <c r="L18" i="4"/>
  <c r="M18" i="4" s="1"/>
  <c r="L17" i="4"/>
  <c r="M17" i="4" s="1"/>
  <c r="L16" i="4"/>
  <c r="M16" i="4" s="1"/>
  <c r="A100" i="17" l="1"/>
  <c r="A9" i="16"/>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59" i="16" l="1"/>
  <c r="L14" i="4"/>
  <c r="L13" i="4"/>
  <c r="M13" i="4" s="1"/>
  <c r="L12" i="4"/>
  <c r="M12" i="4" s="1"/>
  <c r="L11" i="4"/>
  <c r="M11" i="4" s="1"/>
  <c r="L10" i="4"/>
  <c r="M10" i="4" s="1"/>
  <c r="L9" i="4"/>
  <c r="M9" i="4" s="1"/>
  <c r="L7" i="4"/>
  <c r="M7" i="4" s="1"/>
  <c r="M14" i="4" l="1"/>
  <c r="L8" i="5"/>
  <c r="M8" i="5" s="1"/>
  <c r="L48" i="5"/>
  <c r="M48" i="5" s="1"/>
  <c r="L47" i="5"/>
  <c r="M47" i="5" s="1"/>
  <c r="K51" i="8" l="1"/>
  <c r="L51" i="8" s="1"/>
  <c r="K50" i="8"/>
  <c r="L50" i="8" s="1"/>
  <c r="K49" i="8"/>
  <c r="L49" i="8" s="1"/>
  <c r="K48" i="8"/>
  <c r="L48" i="8" s="1"/>
  <c r="K47" i="8"/>
  <c r="L47" i="8" s="1"/>
  <c r="K46" i="8"/>
  <c r="L46" i="8" s="1"/>
  <c r="K45" i="8"/>
  <c r="L45" i="8" s="1"/>
  <c r="K44" i="8"/>
  <c r="L44" i="8" s="1"/>
  <c r="K43" i="8"/>
  <c r="L43" i="8" s="1"/>
  <c r="K42" i="8"/>
  <c r="L42" i="8" s="1"/>
  <c r="K41" i="8"/>
  <c r="L41" i="8" s="1"/>
  <c r="K40" i="8"/>
  <c r="L40" i="8" s="1"/>
  <c r="K39" i="8"/>
  <c r="L39" i="8" s="1"/>
  <c r="K38" i="8"/>
  <c r="L38" i="8" s="1"/>
  <c r="K37" i="8"/>
  <c r="L37" i="8" s="1"/>
  <c r="K36" i="8"/>
  <c r="L36" i="8" s="1"/>
  <c r="K35" i="8"/>
  <c r="L35" i="8" s="1"/>
  <c r="K34" i="8"/>
  <c r="L34" i="8" s="1"/>
  <c r="K33" i="8"/>
  <c r="L33" i="8" s="1"/>
  <c r="K32" i="8"/>
  <c r="L32" i="8" s="1"/>
  <c r="K31" i="8"/>
  <c r="L31" i="8" s="1"/>
  <c r="K30" i="8"/>
  <c r="L30" i="8" s="1"/>
  <c r="K29" i="8"/>
  <c r="L29" i="8" s="1"/>
  <c r="K28" i="8"/>
  <c r="L28" i="8" s="1"/>
  <c r="K27" i="8"/>
  <c r="L27" i="8" s="1"/>
  <c r="K26" i="8"/>
  <c r="L26" i="8" s="1"/>
  <c r="K25" i="8"/>
  <c r="L25" i="8" s="1"/>
  <c r="K24" i="8"/>
  <c r="L24" i="8" s="1"/>
  <c r="K23" i="8"/>
  <c r="L23" i="8" s="1"/>
  <c r="K22" i="8"/>
  <c r="L22" i="8" s="1"/>
  <c r="K21" i="8"/>
  <c r="L21" i="8" s="1"/>
  <c r="K20" i="8"/>
  <c r="L20" i="8" s="1"/>
  <c r="K19" i="8"/>
  <c r="L19" i="8" s="1"/>
  <c r="K18" i="8"/>
  <c r="L18" i="8" s="1"/>
  <c r="K17" i="8"/>
  <c r="L17" i="8" s="1"/>
  <c r="K16" i="8"/>
  <c r="L16" i="8" s="1"/>
  <c r="K15" i="8"/>
  <c r="L15" i="8" s="1"/>
  <c r="K14" i="8"/>
  <c r="L14" i="8" s="1"/>
  <c r="K13" i="8"/>
  <c r="L13" i="8" s="1"/>
  <c r="K12" i="8"/>
  <c r="L12" i="8" s="1"/>
  <c r="K11" i="8"/>
  <c r="L11" i="8" s="1"/>
  <c r="K10" i="8"/>
  <c r="K9" i="8"/>
  <c r="L9" i="8" s="1"/>
  <c r="K7" i="8"/>
  <c r="L7" i="8" s="1"/>
  <c r="L21" i="1" l="1"/>
  <c r="M21" i="1" s="1"/>
  <c r="L20" i="1"/>
  <c r="M20" i="1" s="1"/>
  <c r="L9" i="1"/>
  <c r="M9" i="1" s="1"/>
  <c r="L19" i="1"/>
  <c r="M19" i="1" s="1"/>
  <c r="L18" i="1"/>
  <c r="M18" i="1" s="1"/>
  <c r="L17" i="1"/>
  <c r="M17" i="1" s="1"/>
  <c r="L16" i="1"/>
  <c r="M16" i="1" s="1"/>
  <c r="L15" i="1"/>
  <c r="M15" i="1" s="1"/>
  <c r="L14" i="1"/>
  <c r="M14" i="1" s="1"/>
  <c r="L12" i="1"/>
  <c r="M12" i="1" s="1"/>
  <c r="L11" i="1"/>
  <c r="M11" i="1" s="1"/>
  <c r="A10" i="4" l="1"/>
  <c r="A11" i="4" s="1"/>
  <c r="A12" i="4" s="1"/>
  <c r="A13" i="4" s="1"/>
  <c r="A14" i="4" s="1"/>
  <c r="A16" i="4" s="1"/>
  <c r="A17" i="4" l="1"/>
  <c r="A18" i="4" s="1"/>
  <c r="A19" i="4" s="1"/>
  <c r="A20" i="4" s="1"/>
  <c r="A21" i="4" s="1"/>
  <c r="A22" i="4" s="1"/>
  <c r="A23" i="4" s="1"/>
  <c r="A24" i="4" s="1"/>
  <c r="A25" i="4" s="1"/>
  <c r="A26" i="4" l="1"/>
  <c r="A27" i="4" s="1"/>
  <c r="A22" i="14"/>
  <c r="A23" i="14" s="1"/>
  <c r="A25" i="14" s="1"/>
  <c r="A28" i="4" l="1"/>
  <c r="A30" i="4" l="1"/>
  <c r="A31" i="4" s="1"/>
  <c r="A32" i="4" s="1"/>
  <c r="A33" i="4" s="1"/>
  <c r="A34" i="4" s="1"/>
  <c r="A35" i="4" s="1"/>
  <c r="A36" i="4" s="1"/>
  <c r="A37" i="4" s="1"/>
  <c r="A38" i="4" s="1"/>
  <c r="A39" i="4" s="1"/>
  <c r="A26" i="14"/>
  <c r="A27" i="14" s="1"/>
  <c r="A29" i="14" s="1"/>
  <c r="A100" i="4" l="1"/>
  <c r="A8" i="5" s="1"/>
  <c r="A30" i="14"/>
  <c r="A31" i="14" l="1"/>
  <c r="A32" i="14"/>
  <c r="A33" i="14" s="1"/>
  <c r="A88" i="14" l="1"/>
  <c r="A10" i="5"/>
  <c r="A11" i="5" s="1"/>
  <c r="A12" i="5" s="1"/>
  <c r="A13" i="5" s="1"/>
  <c r="A14" i="5" s="1"/>
  <c r="A16" i="5" s="1"/>
  <c r="A17" i="5" s="1"/>
  <c r="A18" i="5" s="1"/>
  <c r="A19" i="5" s="1"/>
  <c r="A20" i="5" s="1"/>
  <c r="A21" i="5" s="1"/>
  <c r="A22" i="5" s="1"/>
  <c r="A23" i="5" s="1"/>
  <c r="A24" i="5" s="1"/>
  <c r="A25" i="5" s="1"/>
  <c r="A26" i="5" s="1"/>
  <c r="A27" i="5" s="1"/>
  <c r="A29" i="5" s="1"/>
  <c r="A30" i="5" l="1"/>
  <c r="A31" i="5"/>
  <c r="A32" i="5" s="1"/>
  <c r="A34" i="5" s="1"/>
  <c r="A35" i="5" s="1"/>
  <c r="A36" i="5" s="1"/>
  <c r="A37" i="5" s="1"/>
  <c r="A38" i="5" s="1"/>
  <c r="A39" i="5" s="1"/>
  <c r="A40" i="5" s="1"/>
  <c r="A42" i="5" s="1"/>
  <c r="A43" i="5" s="1"/>
  <c r="A44" i="5" s="1"/>
  <c r="A45" i="5" s="1"/>
  <c r="A46" i="5" s="1"/>
  <c r="A47" i="5" s="1"/>
  <c r="A48" i="5" s="1"/>
  <c r="A50" i="5" s="1"/>
  <c r="A51" i="5" s="1"/>
  <c r="A52" i="5" s="1"/>
  <c r="A100" i="5" l="1"/>
  <c r="A8" i="1" l="1"/>
  <c r="A9" i="1" s="1"/>
  <c r="A11" i="1" l="1"/>
  <c r="A12" i="1" s="1"/>
  <c r="A13" i="1" s="1"/>
  <c r="A14" i="1" s="1"/>
  <c r="A15" i="1" s="1"/>
  <c r="A16" i="1" s="1"/>
  <c r="A17" i="1" s="1"/>
  <c r="A18" i="1" s="1"/>
  <c r="A19" i="1" s="1"/>
  <c r="A20" i="1" s="1"/>
  <c r="A21" i="1" s="1"/>
  <c r="A22" i="1" s="1"/>
  <c r="A24" i="1" s="1"/>
  <c r="A25" i="1" s="1"/>
  <c r="A26" i="1" s="1"/>
  <c r="A100" i="1" l="1"/>
  <c r="A8" i="12" s="1"/>
  <c r="A9" i="12" l="1"/>
  <c r="A10" i="12" s="1"/>
  <c r="A11" i="12" s="1"/>
  <c r="A12" i="12" s="1"/>
  <c r="A13" i="12" s="1"/>
  <c r="A14" i="12" s="1"/>
  <c r="A100" i="12" l="1"/>
  <c r="A8" i="11" s="1"/>
  <c r="A9" i="11" s="1"/>
  <c r="A10" i="11" s="1"/>
  <c r="A11" i="11" s="1"/>
  <c r="A12" i="11" s="1"/>
  <c r="A13" i="11" s="1"/>
  <c r="A14" i="11" s="1"/>
</calcChain>
</file>

<file path=xl/comments1.xml><?xml version="1.0" encoding="utf-8"?>
<comments xmlns="http://schemas.openxmlformats.org/spreadsheetml/2006/main">
  <authors>
    <author>Laura Sarita</author>
  </authors>
  <commentList>
    <comment ref="I5" authorId="0" shapeId="0">
      <text>
        <r>
          <rPr>
            <b/>
            <sz val="9"/>
            <color indexed="81"/>
            <rFont val="Tahoma"/>
            <charset val="1"/>
          </rPr>
          <t>Laura Sarita:</t>
        </r>
        <r>
          <rPr>
            <sz val="9"/>
            <color indexed="81"/>
            <rFont val="Tahoma"/>
            <charset val="1"/>
          </rPr>
          <t xml:space="preserve">
A
(ALTA)
Información cuya pérdida de exactitud y completitud puede conllevar un impacto negativo de índole legal o económica, retrasar sus funciones, o generar pérdidas de imagen severas de la entidad.
M
(MEDIA)
Información cuya pérdida de exactitud y completitud puede conllevar un impacto negativo de índole legal o económica, retrasar sus funciones, o generar pérdida de imagen moderado a funcionarios de la entidad.
B
(BAJA)
Información cuya pérdida de exactitud y completitud conlleva un impacto no significativo para la entidad o entes externos.
NO CLASIFICADA
Activos de Información que deben ser incluidos en el inventario y que aún no han sido clasificados, deben ser tratados como activos de información de integridad ALTA.</t>
        </r>
      </text>
    </comment>
    <comment ref="J5" authorId="0" shapeId="0">
      <text>
        <r>
          <rPr>
            <b/>
            <sz val="9"/>
            <color indexed="81"/>
            <rFont val="Tahoma"/>
            <charset val="1"/>
          </rPr>
          <t>Laura Sarita:</t>
        </r>
        <r>
          <rPr>
            <sz val="9"/>
            <color indexed="81"/>
            <rFont val="Tahoma"/>
            <charset val="1"/>
          </rPr>
          <t xml:space="preserve">
INFORMACION PUBLICA RESERVADA
Información disponible sólo para un proceso de la entidad y que en caso de ser conocida por terceros sin autorización puede conllevar un impacto negativo de índole legal, operativa, de pérdida de imagen o económica.
INFORMACION PUBLICA CLASIFICADA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INFORMACION PÚBLICA
Información que puede ser entregada o publicada sin restricciones a cualquier persona dentro y fuera de la entidad, sin que esto implique daños a terceros ni a las actividades y procesos de la entidad.
NO CLASIFICADA
Activos de Información que deben ser incluidos en el inventario y que aún no han sido clasificados, deben ser tratados como activos de INFORMACIÓN PUBLICA RESERVADA.</t>
        </r>
      </text>
    </comment>
    <comment ref="K5" authorId="0" shapeId="0">
      <text>
        <r>
          <rPr>
            <b/>
            <sz val="9"/>
            <color indexed="81"/>
            <rFont val="Tahoma"/>
            <charset val="1"/>
          </rPr>
          <t>Laura Sarita:</t>
        </r>
        <r>
          <rPr>
            <sz val="9"/>
            <color indexed="81"/>
            <rFont val="Tahoma"/>
            <charset val="1"/>
          </rPr>
          <t xml:space="preserve">
1
(ALTA)
La no disponibilidad de la información puede conllevar un impacto negativo de índole legal o económica, retrasar sus funciones, o generar pérdidas de imagen severas a entes externos.
2
(MEDIA)
La no disponibilidad de la información puede conllevar un impacto negativo de índole legal o económica, retrasar sus funciones, o generar pérdida de imagen moderado de la entidad.
3
(BAJA)
La no disponibilidad de la información puede afectar la operación normal de la entidad o entes externos, pero no conlleva implicaciones legales, económicas o de pérdida de imagen.
NO CLASIFICADA
Activos de Información que deben ser incluidos en el inventario y que aún no han sido clasificados, deben ser tratados como activos de información de disponibilidad ALTA.</t>
        </r>
      </text>
    </comment>
  </commentList>
</comments>
</file>

<file path=xl/comments2.xml><?xml version="1.0" encoding="utf-8"?>
<comments xmlns="http://schemas.openxmlformats.org/spreadsheetml/2006/main">
  <authors>
    <author>Oscar Fernando Ramos Benavides</author>
  </authors>
  <commentList>
    <comment ref="H4" authorId="0" shapeId="0">
      <text>
        <r>
          <rPr>
            <b/>
            <sz val="9"/>
            <color indexed="81"/>
            <rFont val="Calibri"/>
            <family val="2"/>
          </rPr>
          <t>Oscar Fernando Ramos Benavides:</t>
        </r>
        <r>
          <rPr>
            <sz val="9"/>
            <color indexed="81"/>
            <rFont val="Calibri"/>
            <family val="2"/>
          </rPr>
          <t xml:space="preserve">
Unicamente serán clasificados los  tipos de activos “Información y Documentos“</t>
        </r>
      </text>
    </comment>
  </commentList>
</comments>
</file>

<file path=xl/sharedStrings.xml><?xml version="1.0" encoding="utf-8"?>
<sst xmlns="http://schemas.openxmlformats.org/spreadsheetml/2006/main" count="1991" uniqueCount="671">
  <si>
    <t>INVENTARIO DE ACTIVOS DE INFORMACION</t>
  </si>
  <si>
    <t>Código</t>
  </si>
  <si>
    <t>F_SGSI_007</t>
  </si>
  <si>
    <t xml:space="preserve">Version: </t>
  </si>
  <si>
    <t>00</t>
  </si>
  <si>
    <t>COPIA CONTROLADA</t>
  </si>
  <si>
    <t>Pág.</t>
  </si>
  <si>
    <t>_ de _</t>
  </si>
  <si>
    <t>Código de Activo</t>
  </si>
  <si>
    <t>Activo de Información</t>
  </si>
  <si>
    <t>Descripción Funcionalidad</t>
  </si>
  <si>
    <t>Ubicación</t>
  </si>
  <si>
    <t>Tipo de Activo</t>
  </si>
  <si>
    <t>Propietario de Activo</t>
  </si>
  <si>
    <t>Custodio de Activo</t>
  </si>
  <si>
    <t>Clasificación Información</t>
  </si>
  <si>
    <t>VALORACION DEL ACTIVO DE INFORMACION</t>
  </si>
  <si>
    <t>GESTION DE RIESGOS</t>
  </si>
  <si>
    <t>ACTIVOS PARA ASEGURARAMIENTO DE RIEGOS</t>
  </si>
  <si>
    <t>Integridad</t>
  </si>
  <si>
    <t>Confidencialidad</t>
  </si>
  <si>
    <t>Disponibilidad</t>
  </si>
  <si>
    <t>Valoración Activo</t>
  </si>
  <si>
    <t>≤ 5</t>
  </si>
  <si>
    <t>Proceso/Actividad</t>
  </si>
  <si>
    <t>ACTIVOS POR PROCESOS</t>
  </si>
  <si>
    <r>
      <t xml:space="preserve">I:        </t>
    </r>
    <r>
      <rPr>
        <sz val="11"/>
        <color theme="1"/>
        <rFont val="Arial"/>
        <family val="2"/>
      </rPr>
      <t>Importante</t>
    </r>
  </si>
  <si>
    <t>Información</t>
  </si>
  <si>
    <r>
      <t xml:space="preserve">MI:     </t>
    </r>
    <r>
      <rPr>
        <sz val="11"/>
        <color theme="1"/>
        <rFont val="Arial"/>
        <family val="2"/>
      </rPr>
      <t>Muy Importante</t>
    </r>
  </si>
  <si>
    <t>≥ 7</t>
  </si>
  <si>
    <t>Subdirector de Calidad Ambiental</t>
  </si>
  <si>
    <t>Dirigir, coordinar, supervisar y controlar la operación de los procesos y actividades asociadas con el control y seguimiento a la explotación y formalización minera, control y vigilancia, autorizaciones, permisos y licencias ambientales, en el área de la jurisdicción de la Corporación, promoviendo el aprovechamiento sostenible y sustentable de los recursos naturales, a través del otorgamiento de los diferentes permisos, licencias y demás autorizaciones de su competencia, de acuerdo con la normatividad vigente.</t>
  </si>
  <si>
    <t>Subdirección de Calidad Ambiental</t>
  </si>
  <si>
    <t>Personas</t>
  </si>
  <si>
    <t>Director General</t>
  </si>
  <si>
    <t>I</t>
  </si>
  <si>
    <t>Líder de Subprocesos (3)</t>
  </si>
  <si>
    <t>Asumir el rol de orientador y guía de un grupo o equipo de trabajo, utilizando la autoridad con arreglo a las normas y promoviendo la efectividad en la consecución de objetivos y metas institucionales.</t>
  </si>
  <si>
    <t>Subdirector de Calidad A.</t>
  </si>
  <si>
    <t xml:space="preserve">Profesionales Universitarios, Técnicos, Auxiliares y contratistas </t>
  </si>
  <si>
    <t xml:space="preserve">Realizar las funciones y cumplir los compromisos organizacionales con eficacia y calidad de acuerdo al proceso y suproceso al que se encuentre adscrito </t>
  </si>
  <si>
    <t>Pasantes Universitarios y Aprendiz SENA</t>
  </si>
  <si>
    <t>Servidor de DB Cortowin1</t>
  </si>
  <si>
    <t>Documento</t>
  </si>
  <si>
    <t>Suddirector de Calidad Ambiental</t>
  </si>
  <si>
    <t>Software</t>
  </si>
  <si>
    <t>Servicios</t>
  </si>
  <si>
    <t>Contiene el conjunto de actividades para, Establecer los requisitos mínimos necesarios para la Liquidación de Tasa Retributiva por la utilización directa e indirecta del agua como receptor de los vertimientos puntuales.</t>
  </si>
  <si>
    <t>Contiene el conjunto de actividades para Implementar las medidas necesarias para garantizar el correcto almacenamiento, conservación y disposición final que incluye la entrega a otras entidades del Estado o la devolución del material forestal decomisado</t>
  </si>
  <si>
    <t>Contiene el conjunto de actividades para Orientar al personal administrativo, técnico y operacional en cada uno de las actividades aplicadas a especimenes de fauna silvestre que ingresen al Centro de Atención y Valoración de Fauna Silvestre (C.A.V.), garantizando el bienestar biológico y médico a todos los individuos.</t>
  </si>
  <si>
    <t>Información de calidad del aire en la jurisdicción</t>
  </si>
  <si>
    <t>Conocer la calidad del aire dentro de la jurisdicción y cumplir las obligaciones contempladas en el Decreto 948 de 1995 y resolución 610 de 2010 del MA.</t>
  </si>
  <si>
    <t>Profesional Universitario</t>
  </si>
  <si>
    <t>Conocer la cantidad  de las aguas que discurren por las fuentes hídricas del departamento</t>
  </si>
  <si>
    <t>Jefe de la Oficina Jurídica</t>
  </si>
  <si>
    <t>MI</t>
  </si>
  <si>
    <t>Datos generados por el procedimiento de operativo de fuentes móviles</t>
  </si>
  <si>
    <t>Controlar las emisiones de gases vehiculares dentro de la jurisdicción dando cumplimiento al Decreto 948 de 1995 y la Resolución 910 de 2008</t>
  </si>
  <si>
    <t>Disco Duro P.U.S.C.A., Disco duro CPU de la móvil.</t>
  </si>
  <si>
    <t>Jefe Oficina Jurídica</t>
  </si>
  <si>
    <t>Tasa retributiva</t>
  </si>
  <si>
    <t>Aplicación de Contratación y Supervisorías</t>
  </si>
  <si>
    <t>Módulo de Correspondencia distribucion</t>
  </si>
  <si>
    <t>Gestión Documental</t>
  </si>
  <si>
    <t>Hardware</t>
  </si>
  <si>
    <t>Asesorar a la Corporación, en la coordinación, supervisión y control de las actividades que permitan que los asuntos jurídicos y los diferentes trámites administrativos ambientales de la entidad, se enmarquen en una trasparente e imparcial aplicación de las normas, asumiendo de manera ética, la defensa de la Corporación en los procesos judiciales, efectuando su correspondiente registro, seguimiento y control.</t>
  </si>
  <si>
    <t>Oficina Jurídica</t>
  </si>
  <si>
    <t>Judicantes y Aprendiz SENA</t>
  </si>
  <si>
    <t>Contiene el conjunto de actividades para Emitir los lineamientos, directrices, asesorías o conceptos en relación con los recursos naturales y del medio ambiente en el área de Jurisdicción de la Corporación, asegurando que las mismas se enmarquen dentro de los parámetros previstos en la normatividad legal vigente.</t>
  </si>
  <si>
    <t>Servidor Interno</t>
  </si>
  <si>
    <t>Contiene el conjunto de actividades para Realizar las actuaciones procesales tendientes a defender los intereses de la Corporación, como demandantes o demandados, ante los jueces de la justicia ordinaria, jueces administrativos, Tribunales Administrativos y Consejo de Estado, en primera y segunda instancia, hasta obtener fallos definitivos</t>
  </si>
  <si>
    <t xml:space="preserve">Contiene el conjunto de actividades para Crear mecanismos eficaces y especializados para la conciliación y defensa de los intereses litigiosos, que diseñen y desarrollen políticas integrales de defensa y prevención del daño antijurídico. </t>
  </si>
  <si>
    <t>Contiene el conjunto de actividades para Prevenir, resarcir y sancionar el daño ambiental ocasionado por la inobservancia de la normatividad ambiental existente, estableciendo el grado de responsabilidad de los infractores.</t>
  </si>
  <si>
    <t>Contiene el conjunto de actividades para Identificar el producto y/o servicio no conforme y establecer los criterios para  el tratamiento a seguir  con el fin de  de prevenir su entrega o uso no intencional.</t>
  </si>
  <si>
    <t>Contiene el conjunto de actividades para Realizar y establecer políticas mediante la reglamentación; de una gestión ágil, eficaz, eficiente y oportuna para el manejo y recuperación de cartera con el fin de obtener liquidez para la Corporación.</t>
  </si>
  <si>
    <t>Expedientes</t>
  </si>
  <si>
    <t>Resoluciones y autos administrativos notificables sin notificar</t>
  </si>
  <si>
    <t xml:space="preserve">Conceptos Juridicos </t>
  </si>
  <si>
    <t xml:space="preserve">Revision Y Control Producto O Servicio No Conforme </t>
  </si>
  <si>
    <t xml:space="preserve">hojas de verificacion y consolidado que sirven para identificar  y controlar el servicio o producto no conforme que se genera en la Corporacion. </t>
  </si>
  <si>
    <t xml:space="preserve">Actas Comité De Conciliacion </t>
  </si>
  <si>
    <t xml:space="preserve">documento donde se determina la procedencia o no de una pretension, contiene una descripcion detallada de las pretension expuestas en la audiencia de conciliacion y motivos por los cuales se accede a esta o en su defecto motivos por los cuales no se puede acceder a la misma. </t>
  </si>
  <si>
    <t>Normograma</t>
  </si>
  <si>
    <t>Intranet - CAMEDA</t>
  </si>
  <si>
    <t>Ruia (Registro Unico De Infractores Ambientales)</t>
  </si>
  <si>
    <t xml:space="preserve">Base de datos que es utilizada para llevar el registro e identificar los infractores ambientales, los que posteriormente se envian a la Oficina de Recusos Tecnologicos, para ser ingresado en la Plataforma del Ministerio de Medio Ambiente. </t>
  </si>
  <si>
    <t xml:space="preserve">Plataforma Ministerio Medio Ambiente </t>
  </si>
  <si>
    <t xml:space="preserve">Autorizaciones Ambientales </t>
  </si>
  <si>
    <t>Cuentas por Cobrar - Cobro Coactivo</t>
  </si>
  <si>
    <t>Archivo de Gestión</t>
  </si>
  <si>
    <t>Area Segura</t>
  </si>
  <si>
    <t>PROCESO EJECUCIÓN DE PROYECTOS</t>
  </si>
  <si>
    <t>Subdirector de Desarrollo Ambiental</t>
  </si>
  <si>
    <t>Dirigir, coordinar, supervisar y controlar la operación de los procesos y actividades asociadas con producción más limpia, adquisición y administración de predios, inversiones ambientales, gestión integral del riesgo, cambio climático y gestión socioambiental, orientadas a contribuir al aseguramiento de la calidad de vida, al bienestar social, al desarrollo productivo sostenible y competitivo de la comunidad Tolimense, en cumplimiento de los principios y la misión institucional.</t>
  </si>
  <si>
    <t>Subdirección de Dllo Ambiental</t>
  </si>
  <si>
    <t>Módulo de Correspondencia</t>
  </si>
  <si>
    <t>Aplicación Banco de Tierras</t>
  </si>
  <si>
    <t>Subdirector de Dllo Ambiental</t>
  </si>
  <si>
    <t>Documentos</t>
  </si>
  <si>
    <t>PROCESO GESTION TECNOLOGICA</t>
  </si>
  <si>
    <t>Data Center principal</t>
  </si>
  <si>
    <t>Profesional Especializado</t>
  </si>
  <si>
    <t>Se controla las posibles vulnerabilidades de seguridad por temas relacionados a virus, spam entre otros</t>
  </si>
  <si>
    <t>Servidor de consultas web</t>
  </si>
  <si>
    <t>Servidor de Telefonia IP</t>
  </si>
  <si>
    <t>Controla las comuniciones y genera las estadisiticas de llamadas</t>
  </si>
  <si>
    <t>Encargado de almacenar las aplicaciones web desarrolldas para su interaccion con el usuario y las bases de datos</t>
  </si>
  <si>
    <t>Servidor Terminal Server</t>
  </si>
  <si>
    <t>El encargado de realizar la transaccion de los usuarios conectados remotamente</t>
  </si>
  <si>
    <t>Servicio de licencias de argis</t>
  </si>
  <si>
    <t>para permitirles a los usurios la transaccionalidad en las aplicaciones de gestion de cartografia</t>
  </si>
  <si>
    <t>Bases de datos corporativas</t>
  </si>
  <si>
    <t>Toda la informacion procesada en la entidad en temas corporativas</t>
  </si>
  <si>
    <t>Servidor de bases de datos</t>
  </si>
  <si>
    <t>Copias de seguridad  bases de datos y servidores</t>
  </si>
  <si>
    <t>Toda la informacion procesada en la entidad y gurdada en nuestro servidor de bases de datos</t>
  </si>
  <si>
    <t>Codigo Fuente</t>
  </si>
  <si>
    <t>Software desarrollado por la entidad o contratado</t>
  </si>
  <si>
    <t>Equipo de desarrollo</t>
  </si>
  <si>
    <t>Equipos de comunicaciones activos</t>
  </si>
  <si>
    <t>Se encargan de la transaccionalidad e interconexion de toda la red de datos</t>
  </si>
  <si>
    <t>Toda la corporacion</t>
  </si>
  <si>
    <t>Servidor  Hosting</t>
  </si>
  <si>
    <t>Se encarga de almacenar toda la informacion publica de la entidad mediante nuestro sitio web</t>
  </si>
  <si>
    <t>Caja Fuerte</t>
  </si>
  <si>
    <t>Centro de Datos</t>
  </si>
  <si>
    <t>Centro de Cableado</t>
  </si>
  <si>
    <t>Cableado</t>
  </si>
  <si>
    <t>Software web para captura del informe tecnico tanto en pdf como doc</t>
  </si>
  <si>
    <t>Software para la liquidacion de la Tasa Retributiva</t>
  </si>
  <si>
    <t>Software para el seguimiento a contratos, supervisiones e interventorias, como para las consultas por cuencas municipios y rios tambien control de SST</t>
  </si>
  <si>
    <t>Software para impulsar la correspondencia o terminarla</t>
  </si>
  <si>
    <t>Software para Llevar la Gestion documental de los predios adquiridos</t>
  </si>
  <si>
    <t>Archivo donde se encuentra todos los expedientes de Banco de Tierras</t>
  </si>
  <si>
    <t>Informacion de los Avaluos que tienen los predios para la adquisicion</t>
  </si>
  <si>
    <t>Software Intranet</t>
  </si>
  <si>
    <t>Servidor de Desarrollo</t>
  </si>
  <si>
    <t>Gestion Tecnologica</t>
  </si>
  <si>
    <t>Software Extranet</t>
  </si>
  <si>
    <t>Software donde se desarrolla la intranet</t>
  </si>
  <si>
    <t>Software donde se desarrolla la extranet como proyectos tecnologicos con funcion especifica</t>
  </si>
  <si>
    <t>Software Cliente Servidor</t>
  </si>
  <si>
    <t>Software donde se desarrolla proyectos cliente servidor con funcion especifica</t>
  </si>
  <si>
    <t>Escaleras 1er Piso Sede Centro</t>
  </si>
  <si>
    <t>Firewall - Fortinet</t>
  </si>
  <si>
    <t>Profesional Especializado y Universitario</t>
  </si>
  <si>
    <t>En este servidor se maneja la transaccionalidad hacia el sitio web, como datos abiertos para la transparencia del sitio web</t>
  </si>
  <si>
    <t>Servidor de aplicaciones  web (ExtranetWindows)</t>
  </si>
  <si>
    <t>dispositivos de seguridad que permite la creacion de redes seguras y proporcionan una proteccion amplia, integrada y automatizada con tra amenazas emergentes y sofisticadas, como tambien la seguridad perimetral</t>
  </si>
  <si>
    <t>Servidor de Arcgis</t>
  </si>
  <si>
    <t>Servidor de Arcgis Base Datos</t>
  </si>
  <si>
    <t>Servidor de Arcgis Publico</t>
  </si>
  <si>
    <t>Servidor  de Consultas para los Usuarios</t>
  </si>
  <si>
    <t>Servidor de Bases de Datos de Argis</t>
  </si>
  <si>
    <t>Servidor de Arcgis (Sistema de Informacion Geografico)</t>
  </si>
  <si>
    <t>Virginia - USA</t>
  </si>
  <si>
    <t>Subdirector Planeacion</t>
  </si>
  <si>
    <t>Virtualiza Servidores de Dominio, Aula TIC, Gitlab, ovirtual linux y planta IP</t>
  </si>
  <si>
    <t>Virtualiza Copia del dominio, seguridad fisica, consola de antivirus, extranet y escritorio remoto</t>
  </si>
  <si>
    <t>Servidor Seguridad Fisica (Spicework, Helios y Estaciones Hidrometereologicas</t>
  </si>
  <si>
    <t>Servidor multifuncional de spicework,Helios (entrada y salida de vehiculos y funcionario) y estaciones metereologicas</t>
  </si>
  <si>
    <t>Servidor de Aulatics</t>
  </si>
  <si>
    <t>Servidor donde estan todos los cursos de Aula Tic</t>
  </si>
  <si>
    <t>Servidor de Monitoreo de Seguridad</t>
  </si>
  <si>
    <t>Servidor donde se hace monitoreo a amenazas y vulnerabilidades</t>
  </si>
  <si>
    <t>NAS (Repositorio de archivos de copias)</t>
  </si>
  <si>
    <t>Repositorio de Archivos de copias</t>
  </si>
  <si>
    <t>ACTUALIZACIÓN</t>
  </si>
  <si>
    <t>ACTUALIZADO POR</t>
  </si>
  <si>
    <t>CONTROL DE CAMBIOS</t>
  </si>
  <si>
    <t>FECHA</t>
  </si>
  <si>
    <t>VERSION</t>
  </si>
  <si>
    <t>COMITÉ SGSI</t>
  </si>
  <si>
    <t>Elaboración del documento</t>
  </si>
  <si>
    <t>Hugo Martínez A</t>
  </si>
  <si>
    <t>Se incluyeron los bienes y activos adquiridos durante el periodo entre Julio de 2018 y Junio de 2019 tales como : Servidor de SIG, Servidor NAS DELL, Servidor de Virtualización 003, Repaldo en Cinta</t>
  </si>
  <si>
    <t>Mesa Tematica de Gestion Tecnologica y Seguridad de la Informacion</t>
  </si>
  <si>
    <t>Cortowin1</t>
  </si>
  <si>
    <t xml:space="preserve">Servidor de base de datos. 
Sistema de información
Intranet </t>
  </si>
  <si>
    <t>C</t>
  </si>
  <si>
    <t>Router Media Commerce</t>
  </si>
  <si>
    <t>Enrutador Proveedor Media Commerce</t>
  </si>
  <si>
    <t>Workstation Felix Baena</t>
  </si>
  <si>
    <t>Servidor de Virtualización</t>
  </si>
  <si>
    <t>Workstation Juan Dario Saldarriaga</t>
  </si>
  <si>
    <t>Servidor Escritorio Remoto</t>
  </si>
  <si>
    <t>Acceso a aplicaciones a territoriales via RDP</t>
  </si>
  <si>
    <t>Servidor de Virtualización 2</t>
  </si>
  <si>
    <t>Servidor de Telefonia IP - Virtualizado</t>
  </si>
  <si>
    <t>Gestión de comunicaciones VoIP</t>
  </si>
  <si>
    <t>Consola Antivirus - Virtualizado</t>
  </si>
  <si>
    <t>Servidor de gestión de Antivirus Corporativo GDATA</t>
  </si>
  <si>
    <t>Servidor de Dominio - Virtualizado</t>
  </si>
  <si>
    <t>Controlador Primario de Dominio CORTOLI1.local. Gestión de usuarios, políticas GPO</t>
  </si>
  <si>
    <t>Servidor de Virtualización 1</t>
  </si>
  <si>
    <t>Servidor de Virtualización 3</t>
  </si>
  <si>
    <t>Firewall Fortinet 100 - E</t>
  </si>
  <si>
    <t>Seguridad Perimetral, Detección y Prevención de Intrusiones</t>
  </si>
  <si>
    <t>Extranet - Virtual</t>
  </si>
  <si>
    <t>Servicios a los usuarios internos y externos via WEB</t>
  </si>
  <si>
    <t>SIA ARCGIS PUB - Virtual</t>
  </si>
  <si>
    <t>Servidro Arcgis Portal</t>
  </si>
  <si>
    <t>Aula Tics - Virtual</t>
  </si>
  <si>
    <t>Servidor de Modle para Capacitación Institucional</t>
  </si>
  <si>
    <t>GitLab -  Virtual</t>
  </si>
  <si>
    <t>Servidor de Gestión de Código Fuente mediante GIT</t>
  </si>
  <si>
    <t xml:space="preserve">SEAGATE-R8 </t>
  </si>
  <si>
    <t>NAS de Respaldo de Servidores</t>
  </si>
  <si>
    <t>iTOP - Virtual</t>
  </si>
  <si>
    <t>Servidor de ITILS ( en desarrollo)</t>
  </si>
  <si>
    <t>Control de Acceso Data Center</t>
  </si>
  <si>
    <t>Puerta Automatizada</t>
  </si>
  <si>
    <t>Ovirtual Linux -  Virtual</t>
  </si>
  <si>
    <t>Servidor Web para Cosnultas Ciudadanas en Sitio Web</t>
  </si>
  <si>
    <t>SIA_ARCGIS - Virtual</t>
  </si>
  <si>
    <t>Servidor ARC Gis Enterprise</t>
  </si>
  <si>
    <t>DB ARCGIS - Virtual</t>
  </si>
  <si>
    <t>Servidor DB ArcgGIS</t>
  </si>
  <si>
    <t>SRV_SEG_FISICA - Virtual</t>
  </si>
  <si>
    <t>Servidor Software Helios de Control de Acceso , ZKTco</t>
  </si>
  <si>
    <t>WS_MONITOREO</t>
  </si>
  <si>
    <t>Estación de Trabajo para Monitoreo del SGSI</t>
  </si>
  <si>
    <t>ESTACION ADCON</t>
  </si>
  <si>
    <t>Gateway para monitreo de Estciones Hidrometeorológica</t>
  </si>
  <si>
    <t>OSSIM SIEM - Virtualizado en WS</t>
  </si>
  <si>
    <t>Sistema SIEM de gestión de vulnerabilidades</t>
  </si>
  <si>
    <t>OpenVAS - Virtual</t>
  </si>
  <si>
    <t>Sistema de Escaneo de Vulnerabilidades</t>
  </si>
  <si>
    <t>Extranet Nuevo - Virtual</t>
  </si>
  <si>
    <t>Extranet - En desarrollo</t>
  </si>
  <si>
    <t>Servidor Virtualizacion 2019 1</t>
  </si>
  <si>
    <t>Servidor Virtualizacion SIG</t>
  </si>
  <si>
    <t>NAS DELL EMC</t>
  </si>
  <si>
    <t>Dispositiovo de Almacenamiento en Red</t>
  </si>
  <si>
    <t>Sistema de Respaldo en Cinta</t>
  </si>
  <si>
    <t>Dispositivo de Respaldo en Tape Backup  y cintas de respaldo</t>
  </si>
  <si>
    <t>Copias de seguridad  bases de datos</t>
  </si>
  <si>
    <t>Copias de seguridad  Servidores</t>
  </si>
  <si>
    <t xml:space="preserve">Imágenes, Copias de Discos Virtuales de Maquinas Virtuales </t>
  </si>
  <si>
    <t>Dispositivo NAS Seagate R8</t>
  </si>
  <si>
    <t>Codigo Fuente Respaldo</t>
  </si>
  <si>
    <t>Equipos de comunicaciones activos (switches y enrutadores)</t>
  </si>
  <si>
    <t>Datacenter Proveedor</t>
  </si>
  <si>
    <t>Almacenar de manera segura licencias de software y copias de seguridad in situ.</t>
  </si>
  <si>
    <t>1er piso Sede Principal</t>
  </si>
  <si>
    <t>Profesional Especializado
Profesional Universitario</t>
  </si>
  <si>
    <t>Alojar Servidores y equipos de cominucacion de manera segura.</t>
  </si>
  <si>
    <t>3er Piso</t>
  </si>
  <si>
    <t>8 centros de cableado</t>
  </si>
  <si>
    <t>1er, 2do, 3er , 4to piso</t>
  </si>
  <si>
    <t>Categoría 5E y 6</t>
  </si>
  <si>
    <t>Sede Centro</t>
  </si>
  <si>
    <t>Bodega Archivo Histórico</t>
  </si>
  <si>
    <t>Archivo histórico físico de la entidad.</t>
  </si>
  <si>
    <t>Buenos Aires</t>
  </si>
  <si>
    <t>Profesional Especializado Gestión Documental</t>
  </si>
  <si>
    <t>Licencias de Software</t>
  </si>
  <si>
    <t>Licencias de Software Adquiridas por la entidad</t>
  </si>
  <si>
    <t>Caja Fuerte - Archivo Digital</t>
  </si>
  <si>
    <t>Comité de Seguridad de la Informacion</t>
  </si>
  <si>
    <t>CREADO O ACTUALIZADO POR</t>
  </si>
  <si>
    <t>NAS (Repositorio de archivos de copias - anterior)</t>
  </si>
  <si>
    <t>Repositorio de Archivos de copias anterior</t>
  </si>
  <si>
    <t>CRITICIDAD</t>
  </si>
  <si>
    <t>Clasificación Información, Justificacion
VALORACION DEL ACTIVO DE INFORMACION</t>
  </si>
  <si>
    <t>PROPUESTA DE CRITERIOS PARA LA VALORACIÓN DE LOS ACTIVOS DE INFORMACION</t>
  </si>
  <si>
    <t>Criterios para la valoración del activo INTEGRIDAD</t>
  </si>
  <si>
    <t>Valor</t>
  </si>
  <si>
    <t>Descripción del valor</t>
  </si>
  <si>
    <t>Criterios</t>
  </si>
  <si>
    <t>BAJO</t>
  </si>
  <si>
    <t>Activo que por no prestar con su función óptima, no es de impacto para la organización.</t>
  </si>
  <si>
    <t>MEDIO</t>
  </si>
  <si>
    <t>Activo que por no prestar con su función óptima, podría tener un impacto a la organización pero sin afectar sus intereses y propósitos.</t>
  </si>
  <si>
    <t>ALTO</t>
  </si>
  <si>
    <t>Activo que por no prestar con su función óptima, podría interrumpir altamente la operatividad y generar un impacto importante para la organización.</t>
  </si>
  <si>
    <t>Criterios para la valoración del activo DISPONIBILIDAD</t>
  </si>
  <si>
    <t>Activo que por no contar con su disponibilidad no es de impacto para la organización.</t>
  </si>
  <si>
    <t>Activo que por su pérdida de disponibilidad impacta a la organización, pero puede mantener su operatividad.</t>
  </si>
  <si>
    <t>Activo que al no contar con su disponibilidad, interrumpe altamente la operatividad de la organización.</t>
  </si>
  <si>
    <t>Criterios para la valoración del activo CONFIDENCIALIDAD</t>
  </si>
  <si>
    <t>Activo que por su pérdida de confidencialidad no es de impacto para la organización.</t>
  </si>
  <si>
    <t>Activo que por su pérdida de confidencialidad tendría un impacto a la organización, pero sin afectar sus intereses y propósitos.</t>
  </si>
  <si>
    <t>Activo que por su exposición al riesgo de pérdida de confidencialidad, impactaría altamente los intereses y propósitos de la organización. </t>
  </si>
  <si>
    <t>Subdirector Administrativo y Financiero</t>
  </si>
  <si>
    <t>Dirigir, coordinar, supervisar y controlar las actividades que permitan el adecuado manejo de las 
relaciones entre los diferentes Órganos de Dirección y la Administración de la Corporación, en los 
aspectos relacionados con el Talento Humano, la Gestión Contable, Financiera y Presupuestal, la 
Administración de Bienes y Servicios y la Gestión Documental de la Corporación, orientadas al 
cumplimiento de los objetivos institucionales, en el marco de la normatividad vigente</t>
  </si>
  <si>
    <t>Subdirección Administrativa y Financiera</t>
  </si>
  <si>
    <t>Pública</t>
  </si>
  <si>
    <t>Líder de Subproceso (5)</t>
  </si>
  <si>
    <t>Clasificada</t>
  </si>
  <si>
    <t>Gestión Documental Electrónica (Informes, Expedientes, Autos, Resoluciones, Avisos)</t>
  </si>
  <si>
    <t>Se tiene la gestion documental en pdf junto con el metadato de (contratacion, Hojas de vida, resoluciones, autos, Acuerdos concejo directivo, Acuerdos Asamblea corporativa. Avisos, Actas Comites, Informes tecnicos)</t>
  </si>
  <si>
    <t>Viáticos</t>
  </si>
  <si>
    <t xml:space="preserve">Se incluye toda la informacion de los viaticos y gastos de viaje de los funcionarios que viatican generando la inforamcion para contabilidad y recursos humanos </t>
  </si>
  <si>
    <t>Software para la liquidacion, facturacion y abonos de la Tasa Retributiva por vertimientos junto con los pagos por PSE de acuerdo al  Decreto 2667 de 2012</t>
  </si>
  <si>
    <t>Software para la liquidacion, facturacion y abonos de la Tasa Uso de Aguas junto con los pagos por PSE de acuuerdo al decreto 1155 de 2017</t>
  </si>
  <si>
    <t>PROCESO ORDENAMIENTO TERRITORIAL</t>
  </si>
  <si>
    <t>Subdirector de Planeación y Gestión Tecnológica</t>
  </si>
  <si>
    <t>Dirigir, coordinar, supervisar y controlar la operación de los procesos y actividades asociadas con recurso hídrico, áreas protegidas, ordenamiento territorial, gestión tecnológica, sistema de gestión integral y cooperación interinstitucional y banco de proyectos, orientadas a contribuir al aseguramiento de la calidad de vida, al bienestar social, al desarrollo productivo sostenible y competitivo de la comunidad Tolimense, en cumplimiento de los principios y la misión institucional.</t>
  </si>
  <si>
    <t>Subdirección de Planeación y Gestión Tecnológica</t>
  </si>
  <si>
    <t xml:space="preserve">Líder del Subproceso </t>
  </si>
  <si>
    <t xml:space="preserve">Profesionales Universitarios, Técnicos y contratistas </t>
  </si>
  <si>
    <t xml:space="preserve">Realizar las funciones y cumplir los compromisos organizacionales con eficacia y calidad de acuerdo al proceso y subproceso </t>
  </si>
  <si>
    <t>Carpetas Planes de Ordenamiento Territorial de los municipios del departamento del Tolima</t>
  </si>
  <si>
    <t>Archivo con la información de los POT de cada uno de los municipios</t>
  </si>
  <si>
    <t>Archivo con la información de los Planes parciales del departamento del Tolima</t>
  </si>
  <si>
    <t>Documentos de seguimiento y evaluación de los POT</t>
  </si>
  <si>
    <t>Archivo con la información de los documentos de seguimiento y evaluación de los POT</t>
  </si>
  <si>
    <t>Agendas ambientales de los municipios del departamento del Tolima</t>
  </si>
  <si>
    <t>Archivo con la información de las agendas ambientales de los municipios</t>
  </si>
  <si>
    <t xml:space="preserve">Determinantes ambientales para la revisión y ajuste de los POT </t>
  </si>
  <si>
    <t>Archivo con la información de las determinantes ambientales para la revisión y ajuste de los POT</t>
  </si>
  <si>
    <t>Base cartográfica de los Planes de Ordenamiento Territorial</t>
  </si>
  <si>
    <t>Archivo con la base cartográfica de los POT</t>
  </si>
  <si>
    <t xml:space="preserve">Servidor de DB </t>
  </si>
  <si>
    <t>PROCESO CONTROL INTERNO DISCIPLINARIO</t>
  </si>
  <si>
    <t>Jefe Oficina Control Interno Disciplinario</t>
  </si>
  <si>
    <t>Dirigir, coordinar, supervisar y controlar la aplicación del regimen disciplinario de los servidores públicos coforme a la normatividad vigente, adelantando estrategias y planes de mejoramiento tendientes a optimizar el desarrollo de las investigaciones disciplinarias llevadas a cabo en contra de servidores públicos adscritos a la corporacion que se vean inmersos en la comision de conductas con incidencias disciplinarias de diversas naturalezas.</t>
  </si>
  <si>
    <t>Oficina Control Interno Disciplinario</t>
  </si>
  <si>
    <t>Persona</t>
  </si>
  <si>
    <t>Directora General</t>
  </si>
  <si>
    <t xml:space="preserve">Realizar las funciones y cumplir los compromisos organizacionales con eficacia y calidad de acuerdo al proceso y suproceso al que se encuentre adscrito. </t>
  </si>
  <si>
    <t>Contiene los documentos que hacen parte de un expediente correspondiente a un disciplinario ordinario, adelantados en contra de los diferentes servidores públicos de la corporacion por la presunta incidencia en conductas disciplinarias.</t>
  </si>
  <si>
    <t xml:space="preserve">Documentos que sirven de apoyo para aclarar diferentes situaciones juridicas en el margen de los procesos disciplinarios de la corporación. </t>
  </si>
  <si>
    <t xml:space="preserve">Actas Comité De Seguimiento De PQRS </t>
  </si>
  <si>
    <t>Documentos en donde se registra lo estipulado en el comité mensual de seguimmiento de PQRS de la corporación, con el fin de identificar las posibles falencias y aspectos por mejorar frente a la atencion de los requerimientos de los usuarios de la corporación.</t>
  </si>
  <si>
    <t>Contienen material electrónico correspondiente a informacion referente al procedimiento disciplinario en general, así como tambien informacion de carácter reservado frente a conductas posiblemente disciplinables cometidas por funcionarios de la corporacion; de igual manera grabaciones de las diligencias de declaraciones juramentadas, versiones libres y ampliaciones de queja dentro de los diferentes procesos disciplinarios de los que conoce esta oficina.</t>
  </si>
  <si>
    <t>Jefe Oficina Control Interno Disciplinario, Profesional Universitario de la Oficina, Contratistas de la Oficina</t>
  </si>
  <si>
    <t>Espacio fisico en donde se fijan las comunicaciones generales de la oficina y las notificaciones por estado o edicto conforme a los artículos 105 y 150 de la ley 734 de 2002.</t>
  </si>
  <si>
    <t>Entrada de la oficina</t>
  </si>
  <si>
    <t>Activo fisico</t>
  </si>
  <si>
    <t>Libro Radicador</t>
  </si>
  <si>
    <t>Orientar y acompañar un grupo o equipo de trabajo,según las normas y/o leyes que reglamenten las actividades dirigidas para el cumplimiento de las metas definidas por la entidad</t>
  </si>
  <si>
    <t>Listado Maestro Sistema de Gestión (Sistema de Gestion (CAMEDA)</t>
  </si>
  <si>
    <t>Base de datos de la descripcion de los documentos controlados por el sistema de gestión en uso e historicos</t>
  </si>
  <si>
    <t>PROCESO SISTEMA INTEGRADO DE GESTION</t>
  </si>
  <si>
    <t>SUBPROCESO DE RECURSO HIDRICO</t>
  </si>
  <si>
    <t>Archivos con informacion cartografica de POMCAs en proceso de elaboracion</t>
  </si>
  <si>
    <t>informacion</t>
  </si>
  <si>
    <t>Documentos tecnicos</t>
  </si>
  <si>
    <t>Archivos con informacion con planes de manejo y formulacion de objetivos de calidad en proceso de actualizacion y planes de ordenacion y manejo de cuencas</t>
  </si>
  <si>
    <t>Planes de manejo ambiental</t>
  </si>
  <si>
    <t>Instrumentos</t>
  </si>
  <si>
    <t xml:space="preserve">Documento que representa Archivos SHAPE cartograficos </t>
  </si>
  <si>
    <t>Documento con estudio de geofisica para el manejo ambiental del acuifero del sur</t>
  </si>
  <si>
    <t>Censo usuario (Localizacion de puntos de agua)</t>
  </si>
  <si>
    <t>Fisico y digital</t>
  </si>
  <si>
    <t>Digital</t>
  </si>
  <si>
    <t>Proyectos</t>
  </si>
  <si>
    <t>Base de datos de recurso hidrico y equipos de computo</t>
  </si>
  <si>
    <t>Reporte de estaciones</t>
  </si>
  <si>
    <t>Equipos de computo de recursos hidricos</t>
  </si>
  <si>
    <t>Informes tecnicos</t>
  </si>
  <si>
    <t>Informes para la nueva instalacion de estaciones y mantenimiento correctivo y preventivo de la red de cortolima</t>
  </si>
  <si>
    <t xml:space="preserve">SUBPROCESO DE COOPERACION INTER INSTITUCIONAL Y GESTION DE PROYECTOS </t>
  </si>
  <si>
    <t>Informe de proyectos formulados y radicados en banco de proyectos</t>
  </si>
  <si>
    <t>Informes de proyectos viabilizados</t>
  </si>
  <si>
    <t>Informes de proyectos que cumplen correctamente con los requisitos propuestos para radicar a banco de proyectos</t>
  </si>
  <si>
    <t>Documentos de cartografias</t>
  </si>
  <si>
    <t>Almacenar todas las bases de datos  nuestros sistemas de de informacion (información de cortolim)</t>
  </si>
  <si>
    <t>Informacion</t>
  </si>
  <si>
    <t>Archivos que alberga la información geográfica de los elementos.</t>
  </si>
  <si>
    <t>Archivos cartograficos SHP</t>
  </si>
  <si>
    <t>Documento de los planes de manejo ambiental del acuifero de ibague</t>
  </si>
  <si>
    <t xml:space="preserve">Documento el cual contiene la caracterizacion de los acueductos municipales y heredades del tolima </t>
  </si>
  <si>
    <t>Equipo de recurso hidrico</t>
  </si>
  <si>
    <t>Documento del los diferentes puntos de agua de la ciudad de Ibague</t>
  </si>
  <si>
    <t xml:space="preserve">Estudio de suelos </t>
  </si>
  <si>
    <t>Informacion relacionada con hidrometeorologica</t>
  </si>
  <si>
    <t>Equipo de gestion de proyectos</t>
  </si>
  <si>
    <t>SUBPROCESO DE AREAS PROTEGIDAS</t>
  </si>
  <si>
    <t>Equipos ordenamiento territorial</t>
  </si>
  <si>
    <t>Carpeta de medios fisicos</t>
  </si>
  <si>
    <t>Equipos subproceso ordenamiento territorial</t>
  </si>
  <si>
    <t xml:space="preserve">Digital y fisico </t>
  </si>
  <si>
    <t>Estudios de flora y fauna</t>
  </si>
  <si>
    <t>Plan regional de biodiversidad</t>
  </si>
  <si>
    <t>Caracterizacion de bosques en el departamento</t>
  </si>
  <si>
    <t>Caracterizacion de areas con estudios de capacidad de carga - turismo de naturaleza</t>
  </si>
  <si>
    <t xml:space="preserve">Equipos de Subproceso areas protegidas </t>
  </si>
  <si>
    <t>Contiene la geolocalizacion y documentos correspondientes de los PMA  ecosistemas estrategicos</t>
  </si>
  <si>
    <t>Contiene la geolocalizacion y documentos de estudios relacionados con la flora y fauna</t>
  </si>
  <si>
    <t xml:space="preserve">Geolocalizacion y documentos de inventario de humedales PMA </t>
  </si>
  <si>
    <t>Documentacion de registros de fauna silvestre de los departamentos</t>
  </si>
  <si>
    <t xml:space="preserve">Informe del plan regional de biodiversidad y geolocalizacion </t>
  </si>
  <si>
    <t>Documento con la caracterizacion de los principales bosques en el departamento</t>
  </si>
  <si>
    <t>Profesional especializado</t>
  </si>
  <si>
    <t>Contiene el conjunto de actividades para Proyectar, ejecutar, supervisar, hacer seguimiento y controlar los proyectos de inversión para atender la  problemática ambiental planteada por los diferentes instrumentos de planificación y la comunidad en general, con el fin de prevenir, controlar y mitigar los impactos a las comunidades del departamento</t>
  </si>
  <si>
    <t>Consiste en la implementación, seguimiento y ajuste de las actividades orientadas a realizar una gestión integral del riesgo y del cambio climático, en el área de jurisdicción de la Corporación, para contribuir al aseguramiento de la calidad de vida, al bienestar social, al desarrollo productivo sostenible y competitivo de la comunidad Tolimense</t>
  </si>
  <si>
    <t>Es la implementación, seguimiento y ajuste de las actividades orientadas a desarrollar y promover el proceso de cultura y gestión socio ambiental en el departamento Tolima, con el fin de generar en la comunidad, actitudes de valoración y respeto por el ambiente, en una concepción de desarrollo humano que satisfaga las necesidades de las generaciones presentes, asegurando el bienestar de las generaciones futuras.</t>
  </si>
  <si>
    <t>Profesional especializado y profesional universitario</t>
  </si>
  <si>
    <t>Jefe Oficina Asesora Jurídica</t>
  </si>
  <si>
    <t>Líder de Subprocesos (2)</t>
  </si>
  <si>
    <t>Contiene los documentos que hacen parte de un proceso sancionatorio, licencia ambiental,  permiso ambiental y procesos externos adelantados en los diferentes despachos judiciales en los que CORTOLIMA es sujeto procesal.</t>
  </si>
  <si>
    <t xml:space="preserve">Compilacion Normativa que es utilizada para identificar la normatividad aplicable  en cada unos de los procesos y procedimientos adelatandos en CORTOLIMA. </t>
  </si>
  <si>
    <t>Aplicación de Base de datos que es utilizada para llevar el registro y trazabilidad de los expedientes sancionatorios adelantados con antelacion a la entreda en vigencia de VITAL.</t>
  </si>
  <si>
    <t>Aplicación de Base de datos que es utilizada para llevar el registro y trazabilidad de los expedientes licenciados y permisivos adelantados con antelacion a la entreda en vigencia de VITAL.</t>
  </si>
  <si>
    <t>Plataforma Web de Base de datos donde se  lleva el registro y trazabilidad de los expedientes licenciados y permisivos adelantados en vigencia de VITAL, cuya informacion es alimentada con la informacion que contiene los expedientes fisicos.</t>
  </si>
  <si>
    <t>Aplicación propia del proceso coactivo</t>
  </si>
  <si>
    <t>Aréa fisica asignada para los expedientes de gestión que custodia la oficina asesora jurídica</t>
  </si>
  <si>
    <t>Publica</t>
  </si>
  <si>
    <t>Oficina Juridica</t>
  </si>
  <si>
    <t>Clasificado</t>
  </si>
  <si>
    <t>Actas Comité de Coordinacion del Sistema Control Interno</t>
  </si>
  <si>
    <t xml:space="preserve">Contiene : citaciones , actas y lista e Asistencia </t>
  </si>
  <si>
    <t xml:space="preserve">Archivo de Gestion y/o Central Historico </t>
  </si>
  <si>
    <t>evaluacion Institucional</t>
  </si>
  <si>
    <t>Asesor de Control Interno a al gestion</t>
  </si>
  <si>
    <t>Actas de Seguimiento, Asesoria o Acompañamiento a la gestion Institucional</t>
  </si>
  <si>
    <t xml:space="preserve">Continene : solicitudes, (actas, seguimientos o acampañamiento a la gestion Institucional ) y comunicación ( mensajes internos, adjuntos) acta o instrumento de seguimiento </t>
  </si>
  <si>
    <t>Contiene : Comunicación de l CGR, Listado de Asistencia ( Instalacion d ela Auditoria, Solicitud CGR - Comunicaciones respuesta (Anexo Total de Respuesta) matriz de onservacionesm respuesta definiotiva dela CGR , Informe Final de la Auditoria Cgr - Matriz de Hallazgos</t>
  </si>
  <si>
    <t>Plan de Mejoramiento Institucional</t>
  </si>
  <si>
    <t xml:space="preserve"> Plan de Mejoramiento Institucional</t>
  </si>
  <si>
    <t>PROCESO CONTROL INTERNO A LA GESTION- EVALUACION INSTITUCIONAL</t>
  </si>
  <si>
    <t>Carpetas Planes parciales  de los municipios del departamento del Tolima</t>
  </si>
  <si>
    <t>Informacion Estadistica PIGA</t>
  </si>
  <si>
    <t>Datos estadisticos para toma de decisiones en programas de PIGA</t>
  </si>
  <si>
    <t>Equipo de Sistema Integrado de Gestion</t>
  </si>
  <si>
    <t>Caracterizacion de acueductos municipales y veredades del departamento del tolima</t>
  </si>
  <si>
    <t>Software Intranet (CSI)</t>
  </si>
  <si>
    <t>Intranet - Covirena</t>
  </si>
  <si>
    <t>Intranet - ProgCortolima</t>
  </si>
  <si>
    <t xml:space="preserve">Intranet </t>
  </si>
  <si>
    <t>ProgCortolima - Intranet</t>
  </si>
  <si>
    <t>Medicion de aforos empleando el acoustic doppler current profiler adcp</t>
  </si>
  <si>
    <t xml:space="preserve">Registro Del Libro De Operaciones De Las Empresas Forestales </t>
  </si>
  <si>
    <t xml:space="preserve">Registro Manejo De Material Forestal Y/O Productos De La Flora Silvestre Incautado Y/O Decomisado </t>
  </si>
  <si>
    <t xml:space="preserve">
Registro De Operacion Y De Funcionamiento Del Centro De Atención Y Valoración De Fauna Silvestre - (Cav)</t>
  </si>
  <si>
    <t>Diego Iglesias</t>
  </si>
  <si>
    <t>Servidor Sisaire del IDEAM y copia Disco Duro P.U.S.C.A.</t>
  </si>
  <si>
    <t>Servidor de DB Cortowin1 extranet o intranet</t>
  </si>
  <si>
    <t>Tasa de uso de aguas (Autodeclaracion)</t>
  </si>
  <si>
    <t>Revision de informacion de caudales concesionados y autodeclarados</t>
  </si>
  <si>
    <t>Servidor de DB Cortowin1 - ProgCortolima</t>
  </si>
  <si>
    <t xml:space="preserve">
Carpetas de  Inversiones Ambientales</t>
  </si>
  <si>
    <t>Carpetas de Gestión Socio Ambiental</t>
  </si>
  <si>
    <t>Servidor de DB Cortowin1 - Intranet</t>
  </si>
  <si>
    <t>Carpetas Historial de cada predio adquirido o en proceso
Administracion, Conservacion, Riesgo, Reforestacion</t>
  </si>
  <si>
    <t>Carpeta Avalúos comerciales de predios en proceso de adquisición</t>
  </si>
  <si>
    <t>Subdirección de Desarrollo Ambiental - Foderama</t>
  </si>
  <si>
    <t>Subdirección de Desarrollo Ambiental - Folderama</t>
  </si>
  <si>
    <t>Servidor de DB Cortowin1 -  Intranet y Extranet</t>
  </si>
  <si>
    <t>PROCESO GESTION HUMANA</t>
  </si>
  <si>
    <t>Gestion documental - Hojas de Vida - Fisica</t>
  </si>
  <si>
    <t>Se incluye toda la informacion de las hojas de vida del personal de planta de la Corporacion</t>
  </si>
  <si>
    <t>Carpetas en Archivo de Gestion</t>
  </si>
  <si>
    <t>Profesional Especializado - Gestion Humana</t>
  </si>
  <si>
    <t>Gestion documental - Hojas de Vida - Electronica</t>
  </si>
  <si>
    <t>Se incluye toda la informacion de las hojas de vida del personal de planta de la Corporacion en el Sistema de Gestion Electronica</t>
  </si>
  <si>
    <t>Nomina</t>
  </si>
  <si>
    <t>Se incluye toda la informacion de las novedades de nomina para el proceso liquidacion</t>
  </si>
  <si>
    <t>Nomina Liquidacion</t>
  </si>
  <si>
    <t>Informacion de la Liqidacion del personal de Planta de la Corporacion incluyendo informacion historica</t>
  </si>
  <si>
    <t>Planes estrategicos decreto 612</t>
  </si>
  <si>
    <t>Planes institucionales de gestion humana (bienestar, vacantes,PETH,  Capacitacion, Incentivos, Seguridad y Salud en el trabajo)</t>
  </si>
  <si>
    <t>PROCESO GESTION PRESUPUESTAL Y FINANCERA</t>
  </si>
  <si>
    <t>Presupuesto General</t>
  </si>
  <si>
    <t>Se incluye toda la informacion de actos administrativos, de elaboracion del presupuesto, acuerdos de modificacion del presupuesto, Disponibilidades, registros, Compromisos y Egresos, como tambien las solicitudes de disponibilidad y solicitudes de registros</t>
  </si>
  <si>
    <t>Profesional Universitario de Presupuesto</t>
  </si>
  <si>
    <t>Programa de Presupuesto - Control Presupuestal</t>
  </si>
  <si>
    <t xml:space="preserve">Se incluye toda la informacion de los movimientos presupuestales de la Corporacion </t>
  </si>
  <si>
    <t>Se incluye toda la informacion de los egresos contables, el cual incluye los soportes de pago (Actas, Delegaciones, Facturas, Planillas de pago, Informes tecnicos etc)</t>
  </si>
  <si>
    <t>Programa de Tesoreria - Egresos</t>
  </si>
  <si>
    <t>Se incluye toda la informacion de los movimientos contables de Tesoreria</t>
  </si>
  <si>
    <t>Profesional Especializado - Gestion Presupuestal y Financiera</t>
  </si>
  <si>
    <t>Programa de Tasa Uso de Aguas</t>
  </si>
  <si>
    <t>Se incluye toda la informacion de resoluciones de concesiones de aguas, traspasos, indices de escaces, de inversion, como liquidaciones de prueba</t>
  </si>
  <si>
    <t>Tecnico administrativo de liquidacion de TUA</t>
  </si>
  <si>
    <t>Facturacion de Tasa Retributiva (TR)</t>
  </si>
  <si>
    <t>Liquidacion de Tasa Uso de Aguas</t>
  </si>
  <si>
    <t>Programa de Cuentas por Cobrar</t>
  </si>
  <si>
    <t>Se incluye toda la informacion de resoluciones de los diferentes cobros que hace la corporacion diferentes a TUA y TR como son seguimiento ambiental, evaluacion ambiental, Multas, Certificaciones, Material de arrastre, Transferencias sector electrico, responsabilidades, etc.</t>
  </si>
  <si>
    <t>Liquidacion de Cuentas por Cobrar (CXC)</t>
  </si>
  <si>
    <t>Acuerdos de Pago</t>
  </si>
  <si>
    <t>Informacion de los Acuerdos de pago que hace cortolima con los usuarios externos y llevar un seguimiento a estos.</t>
  </si>
  <si>
    <t>Liquidacion de Evaluacion y Seguimiento Ambiental</t>
  </si>
  <si>
    <t>Carpetas en el expediente</t>
  </si>
  <si>
    <t>Se incluye toda la informacion de las liquidaciones de evaluacion y seguimiento ambiental junto con la resolucion, mensajes internos, las reclamaciones y los informes tecnicos de las respectivas visitas.</t>
  </si>
  <si>
    <t>Software para la liquidacion de evaluacion y seguimiento ambiental  y las resoluciones</t>
  </si>
  <si>
    <t>Profesionales Universitario de Liquidaciones</t>
  </si>
  <si>
    <t>Software para la evaluacion y seguimiento ambiental</t>
  </si>
  <si>
    <t>PROCESO GESTION DOCUMENTAL</t>
  </si>
  <si>
    <t xml:space="preserve">Concepto Jurídico </t>
  </si>
  <si>
    <t>Procesos Externos</t>
  </si>
  <si>
    <t>Vital (repositorio de informacion)</t>
  </si>
  <si>
    <t>Cobro Coactivo</t>
  </si>
  <si>
    <t>Software para la liquidacion, facturacion, cobro de intereses y abonos de las cuentas por cobrar en persuasivo y coactivo junto con los pagos por PSE de acuerdo a la CXC</t>
  </si>
  <si>
    <t>Software de Cobro coactivo</t>
  </si>
  <si>
    <t>Contiene el conjunto metadatos de los pasos de un cobro coactivo incluyendo fechas de mandamiento de pago, remate, acuerdos, ejecutoria, ficta, etc y la psobile prescripcion de la cuenta por cobrar coactiva.</t>
  </si>
  <si>
    <t>Control Producto/Servicio No Conforme</t>
  </si>
  <si>
    <t>Sancionatorio</t>
  </si>
  <si>
    <t>Comité De Conciliación</t>
  </si>
  <si>
    <t>Carpetas</t>
  </si>
  <si>
    <t>Egresos,Notas bancarias, ajustes de tesoreria</t>
  </si>
  <si>
    <t>PROCESO GESTION ADQUISICION DE BIENES Y SERVICIOS</t>
  </si>
  <si>
    <t>PROCESO GESTION CONTABLE</t>
  </si>
  <si>
    <t>Movimientos Contables</t>
  </si>
  <si>
    <t xml:space="preserve">Se incluye toda la informacion de los movimientos contables( Comprobantes contables, ajustes contables, comprobantes de almacen, etc), diferentes a los de tesoreria </t>
  </si>
  <si>
    <t>Programa Contable</t>
  </si>
  <si>
    <t>Se incluye toda la informacion en el sistema de los  movimientos contables</t>
  </si>
  <si>
    <t>Programa de Cuentas por Pagar</t>
  </si>
  <si>
    <t>Cuntas por Pagar</t>
  </si>
  <si>
    <t>Se incluye toda la informacion de las cuentas por cobrar para su respectiva verificacion por parte del proceso contable</t>
  </si>
  <si>
    <t>Se incluye toda la informacion en el sistema de los  cuentas por cobrar</t>
  </si>
  <si>
    <t>Movimientos de Almacen (Entradas, Salidas, traspasos y elementos dados de baja)</t>
  </si>
  <si>
    <t>Programa de almacen</t>
  </si>
  <si>
    <t>Se incluye toda la informacion de los elementos de consumo, devolutivo, activos fijos y bienes recibidos y entregados en comodato</t>
  </si>
  <si>
    <t>Profesional Universitario de Contabilidad</t>
  </si>
  <si>
    <t>Profesional Especializado - Gestion Contable</t>
  </si>
  <si>
    <t>Profesional Universitario de almacen</t>
  </si>
  <si>
    <t>Programa de Viaticos</t>
  </si>
  <si>
    <t>Se incluye toda la informacion de los metadatos de los viaticos para generar informacion resumen e interfaz a contabilidad, con la respectiva periodo de pago del viatico</t>
  </si>
  <si>
    <t>Caja Menor de Gastos Generales</t>
  </si>
  <si>
    <t>Programacion de Vehiculos</t>
  </si>
  <si>
    <t>Se incluye toda la informacion de compras y pagos, facturas, auxilliares de caja menor, resoluciones de apertura y legalizacion de cajas menores</t>
  </si>
  <si>
    <t>Profesional Especializado - Gestion adquisicion de bienes y servicios</t>
  </si>
  <si>
    <t>Se incluye la programacion de vehiculos internos como externos</t>
  </si>
  <si>
    <t>Justificacion de Oportunidad y Conveniencia / Estudios Previos</t>
  </si>
  <si>
    <t>Correspondencia</t>
  </si>
  <si>
    <t>Se incluye toda la informacion de la correspondencia fisica tanto de entrada como de salida, como tambien la correspondencia por correo electronico</t>
  </si>
  <si>
    <t>Profesional Especializado - Gestion Documental</t>
  </si>
  <si>
    <t>Correspondencia - Gestion Documental  Electronica</t>
  </si>
  <si>
    <t xml:space="preserve">Se incluye toda la informacion de los metadatos de correspondencia que llegan tanto de entrada como de salida a la corporacion </t>
  </si>
  <si>
    <t>Archivo Historico</t>
  </si>
  <si>
    <t xml:space="preserve">Se incluye toda la informacion series y subseries documentales fisicas que hacen parte de la acervo documental en la corporacion </t>
  </si>
  <si>
    <t>Carpetas/ cajas en Archivo de Gestion</t>
  </si>
  <si>
    <t>Profesional Especializado / Auxiliar de apoyo - Gestion Documental</t>
  </si>
  <si>
    <t>Se incluye toda la informacion de Justificaciones de Oportunidad y conveniencia yy estudios previos para la elaboracion de contratos de funcionamiento vigencia actual y presupuesto del siguiente ano</t>
  </si>
  <si>
    <t>Centro de documentos</t>
  </si>
  <si>
    <t>Se incluye informacion fisica y electronica acerca de proyectos y documentos relacionados con el medio ambiente</t>
  </si>
  <si>
    <t>Carpetas , estudios , CDs</t>
  </si>
  <si>
    <t xml:space="preserve">Documento </t>
  </si>
  <si>
    <t>Cortwoin1</t>
  </si>
  <si>
    <t>Estudio Geofisica para plan de manejo ambiental del acuiferos</t>
  </si>
  <si>
    <t>Reglamentaciones</t>
  </si>
  <si>
    <t>Documento de la reglamentacion</t>
  </si>
  <si>
    <t>Documentos semidetallados a escala 1:25.000</t>
  </si>
  <si>
    <t>Documentos de iniciativa para la construccion de PDTE para la instrumentacion de las SZH</t>
  </si>
  <si>
    <t>Proyectos registrados</t>
  </si>
  <si>
    <t>Registro de ONG's</t>
  </si>
  <si>
    <t>Registro de las Ongs Ambientales en el departamento del Tolima</t>
  </si>
  <si>
    <t xml:space="preserve">Continene software de Geolocalizacion y documentos </t>
  </si>
  <si>
    <t>Archivo</t>
  </si>
  <si>
    <t xml:space="preserve">Liquidación De Tasa Retributiva </t>
  </si>
  <si>
    <t>Informes de Resultados de monitoreo de Calidad de Aguas - Tasa Retributiva</t>
  </si>
  <si>
    <t>Contiene la informacion de monitoreo de la calidad del agua de de las fuentes hidricas y vertimientos puntuales..</t>
  </si>
  <si>
    <t>Cortowin1 ProgCortolima</t>
  </si>
  <si>
    <t>PROCESO BANCO DE TIERRAS</t>
  </si>
  <si>
    <t>PROCESO GESTION SOCIOAMBIENTAL</t>
  </si>
  <si>
    <t>PROCESO GESTION DEL RIESGO Y CAMBIO CLIMATICO</t>
  </si>
  <si>
    <t>PROCESO PRODUCCION MAS LIMPIA</t>
  </si>
  <si>
    <t>Programador de Actividades</t>
  </si>
  <si>
    <t>Relacion de las responsabilidades y tareas realizadas y por realizar por el grupo de gestion socioambiental</t>
  </si>
  <si>
    <t>Expedientes de Contratos o convenios de Produccion mas limpia</t>
  </si>
  <si>
    <t>Contiene el conjunto de actividades para implementación, seguimiento y ajuste de las actividades orientadas al diseño y ejecución del programa integral de asistencia técnica y acompañamiento en Producción Más Limpia (PML), con el fin de obtener producciones económicamente sostenibles, sustentables y amigables con el medio ambiente</t>
  </si>
  <si>
    <t>Bases de datos de Usuarios y/o beneficiarios de proyectos</t>
  </si>
  <si>
    <t>Beneficiarios o usuarios de proyectos de produccion mas limpia</t>
  </si>
  <si>
    <t>Digital, y equipo</t>
  </si>
  <si>
    <t>Bases de Datos de Negocios Verdes</t>
  </si>
  <si>
    <t>Tablas de excel de listado de negocios verdes avalados por la Corporacion y Ministerio de ambiente</t>
  </si>
  <si>
    <t>Contiene el conjunto de actividades para Establecer  el procedimiento   para  el registro del libro de  operaciones  de  las  empresas  de transformación de  productos forestales , las  de  transformación secundaria  de productos  forestales  o de productos  terminados, las  de  comercialización  forestal , las  de  comercialización  y  transformación secundaria  de productos  forestales y las  integradas   definidas  en el Capitulo  X  del  decreto 1791  del  4  de  Octubre  de   1996.-1076 de 2015</t>
  </si>
  <si>
    <t>Expedientes en Juridica</t>
  </si>
  <si>
    <t>Expediente en Juridica</t>
  </si>
  <si>
    <t>PROCESO COBRO COACTIVO</t>
  </si>
  <si>
    <t>PROCESO SANCIONATORIO</t>
  </si>
  <si>
    <t>Contiene los documentos correspondientes a Autos y/o Resoluciones que se deben notificar correspondientes a los procesos sancionatorio adelantados en la Oficina Asesora Jurídica.</t>
  </si>
  <si>
    <t>PROCESO PERMISIVIDAD AMBIENTAL</t>
  </si>
  <si>
    <t>Contiene los documentos que hacen parte de un proceso licencia ambiental,  permiso ambiental y procesos externos adelantados en los diferentes despachos judiciales en los que CORTOLIMA es sujeto procesal.</t>
  </si>
  <si>
    <t>Contiene los documentos correspondientes a Autos y/o Resoluciones que se deben notificar correspondientes a licencia ambiental, permiso ambiental,y procesos externos adelantados en la Oficina Asesora Jurídica.</t>
  </si>
  <si>
    <t>Correos Electronicos</t>
  </si>
  <si>
    <t>Contiene la informacion de los correos electronicos de los funcionarios de la Corporacion</t>
  </si>
  <si>
    <t>Proveedor de Correo Electronico</t>
  </si>
  <si>
    <t>Correo electornico de Ventanilla y Correos oficiales de Salida</t>
  </si>
  <si>
    <t>Contiene la informacion del historico de correos enviados o que envian a la corporacion</t>
  </si>
  <si>
    <t>Clasificacion Informacion</t>
  </si>
  <si>
    <t>Clasifiacion Informacion</t>
  </si>
  <si>
    <t>PROCESO APYLA</t>
  </si>
  <si>
    <t>PROCESO CONTROL Y VIGILANCIA</t>
  </si>
  <si>
    <t>VALORACION DE ACTIVOS</t>
  </si>
  <si>
    <t>Es la Sumatoria de Integridad + Disponibilidad + Confidencialidad</t>
  </si>
  <si>
    <t>No importante</t>
  </si>
  <si>
    <t>Importante</t>
  </si>
  <si>
    <t>Muy Importante</t>
  </si>
  <si>
    <t>Mesa Tematica de Gobierno Digital y Seguridad de la Informacion</t>
  </si>
  <si>
    <t>Informes Auditorias Externas  Contraloria General de la republica - CGR-</t>
  </si>
  <si>
    <t>Equipo</t>
  </si>
  <si>
    <t>Carpetas Gestión Integral del riesgo y Cambio climático (Estudios)</t>
  </si>
  <si>
    <t>Extranet - CAV</t>
  </si>
  <si>
    <t>SUBPROCESO CONTROL Y SEGUIMIENTO A ACTIVIDADES MINERAS Y FORMALIZACION MINERA</t>
  </si>
  <si>
    <t>Contiene el conjunto de actividades para Realizar visitas control y seguimiento a la mineria ilegal para garantizar procesos enmarcados en la normatividad vigente.</t>
  </si>
  <si>
    <t>Visita De Control Y Seguimiento ambiental</t>
  </si>
  <si>
    <t>Contiene el conjunto de actividades para Realizar visitas de seguimiento con el fin de efectuar control para garantizar procesos enmarcados en la normatividad vigente.</t>
  </si>
  <si>
    <t>Contiene la informacion de actas y planillas de asistencia a reuniones con los mineros de subsistencia</t>
  </si>
  <si>
    <t>Apoyo y acompañamiento a mineros de subsistencia</t>
  </si>
  <si>
    <t>Archivo electronico</t>
  </si>
  <si>
    <t>PROCESO DESARROLLO AMBIENTAL</t>
  </si>
  <si>
    <t>PROCESO PLANEACION Y GESTION TECNOLOGICA</t>
  </si>
  <si>
    <t>PROCESO ADMINISTRATIVO Y FINANCIERO</t>
  </si>
  <si>
    <t>PROCESO CALIDAD AMBIENTAL</t>
  </si>
  <si>
    <t>Jefe Oficina Control Interno a la Gestion</t>
  </si>
  <si>
    <t>Oficina Control Interno a la gestion</t>
  </si>
  <si>
    <t>Jefe Oficina Control Interno a la gestion</t>
  </si>
  <si>
    <t>Asesorar y asistir a la Dirección General en la consolidación y seguimiento al Sistema de Control Interno
y al Sistema de Gestión Integrado de la Entidad, en el marco de lo definido en el Modelo Integrado de
Planeación y Gestión – MIPG, evaluando su eficacia, eficiencia y efectividad, para la mejora continua, la
reevaluación de los planes establecidos y la toma de acciones necesarias para el cumplimiento de las
metas u objetivos propuestos</t>
  </si>
  <si>
    <t>PROCESO GESTION JURIDICA</t>
  </si>
  <si>
    <t>Actualizacion del documento de activos de informacion, los activos de informacion de las territoriales son los mismos que se presentan para calidad ambiental y oficina juridica</t>
  </si>
  <si>
    <t>Código:</t>
  </si>
  <si>
    <t xml:space="preserve">Versión:          </t>
  </si>
  <si>
    <t>Pág..:</t>
  </si>
  <si>
    <t>1 de 1</t>
  </si>
  <si>
    <t>MATRIZ DE ACTIVOS DE INFORMACION</t>
  </si>
  <si>
    <t xml:space="preserve">FECHA ACTUALIZACION </t>
  </si>
  <si>
    <t>OBSERVACIONES</t>
  </si>
  <si>
    <t>Hugo Martinez A</t>
  </si>
  <si>
    <t>Mesa tematica de Gobierno Digital  y seguridad de la informacion</t>
  </si>
  <si>
    <t>Comité de Seguridad y Privacidad de la informacion</t>
  </si>
  <si>
    <t>Indice</t>
  </si>
  <si>
    <t>04</t>
  </si>
  <si>
    <t>Contenido de la Caja Fuerte</t>
  </si>
  <si>
    <t>Lugar donde se encuentran las Licencias de windows y office, como tambien copias de seguridad</t>
  </si>
  <si>
    <t xml:space="preserve">Sistema de informacion de virtualizacion de dominios, consola de antivirus y escritorio reomoto </t>
  </si>
  <si>
    <t>Sistema de Informacion de Cortolima (ERP, Misional)</t>
  </si>
  <si>
    <t xml:space="preserve">Sistema de informacion de virtualizacion de dominios, Planta Telefonica, Aula TICs </t>
  </si>
  <si>
    <t>Servidor de antivirus seguridad perimetral</t>
  </si>
  <si>
    <t>Actas del Comité Institucional de Gestion y Desempeño, Mesas Tematicas y sistema de Gestion</t>
  </si>
  <si>
    <t>Soprtes del comité institucional de gestion y mesas tematicas y Sistema de Gestion</t>
  </si>
  <si>
    <t>Informes de Gestion, PAI, PAC y Otros</t>
  </si>
  <si>
    <t>Contiene la informacion de los informes de Gestion Plan Anual</t>
  </si>
  <si>
    <t>Informacion del Geovisor ambiental</t>
  </si>
  <si>
    <t>Delimitacion ronda hidrica</t>
  </si>
  <si>
    <t>Contiene la geolocalizacion y documentos correspondientes de areas protegidas (estudios tecnicos)</t>
  </si>
  <si>
    <t>Proyectos y estudios de Areas protegidas</t>
  </si>
  <si>
    <t>Documentos de Planes de Manejo Ambiental (PMA) ecosistemas estrategicos</t>
  </si>
  <si>
    <t>Inventario y caracterizacion de humedales con sus PMA</t>
  </si>
  <si>
    <t>Registross, estudios y PMA de fauna silvestre</t>
  </si>
  <si>
    <t xml:space="preserve">Geolocalizacion estudio y PMA </t>
  </si>
  <si>
    <t>Instrumento de Planificacion para el Ordenamiento de Turismo de naturaleza</t>
  </si>
  <si>
    <t>Caracterizacion Complejo de paramos</t>
  </si>
  <si>
    <t>TODOS LOS SUBPROCESOS</t>
  </si>
  <si>
    <t>Gestión Documental Electrónica (Resoluciones, Acuerdos y actas de Concejo y Asamblea)</t>
  </si>
  <si>
    <t>Planes de mejoramiento Interno</t>
  </si>
  <si>
    <t>Auditorias internas conforme al Planes de auditorias</t>
  </si>
  <si>
    <t>Documento de Auditorias internas - Plan de auditoriadebidamente aprobado con los soportes</t>
  </si>
  <si>
    <t xml:space="preserve"> Plan de Mejoramiento Interno con los soportes evidencias de seguimiento</t>
  </si>
  <si>
    <t>Mensajes internos para impulsar expedientes o solicitudes de Control Interno- corresos electronicos</t>
  </si>
  <si>
    <t>Mensajes Internos- Correos electronicos</t>
  </si>
  <si>
    <t xml:space="preserve">soportes de rendicion de informes electronicos  emitidos por los organos de control </t>
  </si>
  <si>
    <t xml:space="preserve"> constancia de emision de informes de la Corporacion</t>
  </si>
  <si>
    <t>publica</t>
  </si>
  <si>
    <t>Informes de concepto técnico con la informacion generada por los siguientes instrumentos de medicion (Monitor de material particulado, Molinetes, ADCP-Dopler, GPS, Sonometro, Monitor de gases vehiculares, Sonda Luminosa)</t>
  </si>
  <si>
    <t>Documentos relacionados con los operativos de Control a la mineria ilegal</t>
  </si>
  <si>
    <t>Contiene la informacion ds procesos disciplinario en el Equipos de computo</t>
  </si>
  <si>
    <t>Software donde se desarrolla la intranet para indicadores de PQR o de la Correspondencia de la Corporacion</t>
  </si>
  <si>
    <t>Informacion Publicada en la Cartelera</t>
  </si>
  <si>
    <t>Archivos en donde se lleva el control de la asignacion de los expedientes a los funcionarios adscritos a esta oficina para que lleven a cabo el tramite pertinente frente a las situaciones jurídicas en que se encuentren los mismos.</t>
  </si>
  <si>
    <t>Onedrive</t>
  </si>
  <si>
    <t>Software para la distribucion de Correspondencia (Responsable en todas las subdirecciones)</t>
  </si>
  <si>
    <t>PROCESO DE CONTRATACION</t>
  </si>
  <si>
    <t>Precontractual</t>
  </si>
  <si>
    <t>NAS</t>
  </si>
  <si>
    <t>Digitatal</t>
  </si>
  <si>
    <t>Profesional Especializado Contratos</t>
  </si>
  <si>
    <t>Todos los funcionarios</t>
  </si>
  <si>
    <t>Contiene toda la informacion precontractual de los contratos</t>
  </si>
  <si>
    <t>PROCESO DIRECCION ESTRATEGICA TIC</t>
  </si>
  <si>
    <t>VIGPRO</t>
  </si>
  <si>
    <t>Actualizacion del documento de activos de informacion. Creacion de nuevas oficinas.</t>
  </si>
  <si>
    <t>Oficina de direccionamiento Estrategico TIC</t>
  </si>
  <si>
    <t>Software para la Vigilancia de procesos Judiciales</t>
  </si>
  <si>
    <t>Nube</t>
  </si>
  <si>
    <t>Profesional Especializado - Defensa Judicial</t>
  </si>
  <si>
    <t>Falta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</si>
</sst>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3" x14ac:knownFonts="1">
    <font>
      <sz val="11"/>
      <color theme="1"/>
      <name val="Calibri"/>
      <family val="2"/>
      <scheme val="minor"/>
    </font>
    <font>
      <b/>
      <sz val="14"/>
      <color theme="1"/>
      <name val="Arial"/>
      <family val="2"/>
    </font>
    <font>
      <sz val="11"/>
      <color theme="1"/>
      <name val="Arial"/>
      <family val="2"/>
    </font>
    <font>
      <b/>
      <sz val="11"/>
      <color theme="1"/>
      <name val="Arial"/>
      <family val="2"/>
    </font>
    <font>
      <sz val="8"/>
      <color theme="1"/>
      <name val="Arial"/>
      <family val="2"/>
    </font>
    <font>
      <sz val="10"/>
      <color theme="1"/>
      <name val="Arial"/>
      <family val="2"/>
    </font>
    <font>
      <sz val="12"/>
      <color theme="1"/>
      <name val="Arial"/>
      <family val="2"/>
    </font>
    <font>
      <sz val="10"/>
      <color rgb="FF000000"/>
      <name val="Arial"/>
      <family val="2"/>
    </font>
    <font>
      <b/>
      <sz val="12"/>
      <color theme="1"/>
      <name val="Arial"/>
      <family val="2"/>
    </font>
    <font>
      <u/>
      <sz val="11"/>
      <color theme="10"/>
      <name val="Calibri"/>
      <family val="2"/>
      <scheme val="minor"/>
    </font>
    <font>
      <u/>
      <sz val="11"/>
      <color theme="11"/>
      <name val="Calibri"/>
      <family val="2"/>
      <scheme val="minor"/>
    </font>
    <font>
      <sz val="9"/>
      <color indexed="81"/>
      <name val="Calibri"/>
      <family val="2"/>
    </font>
    <font>
      <b/>
      <sz val="9"/>
      <color indexed="81"/>
      <name val="Calibri"/>
      <family val="2"/>
    </font>
    <font>
      <sz val="11"/>
      <color theme="0"/>
      <name val="Calibri"/>
      <family val="2"/>
      <scheme val="minor"/>
    </font>
    <font>
      <sz val="12"/>
      <name val="Arial"/>
      <family val="2"/>
    </font>
    <font>
      <b/>
      <sz val="22"/>
      <name val="Arial"/>
      <family val="2"/>
    </font>
    <font>
      <sz val="10"/>
      <name val="Arial"/>
      <family val="2"/>
    </font>
    <font>
      <b/>
      <sz val="16"/>
      <color indexed="23"/>
      <name val="Arial"/>
      <family val="2"/>
    </font>
    <font>
      <sz val="22"/>
      <color theme="0" tint="-4.9989318521683403E-2"/>
      <name val="Arial"/>
      <family val="2"/>
    </font>
    <font>
      <sz val="16"/>
      <color theme="0"/>
      <name val="Arial"/>
      <family val="2"/>
    </font>
    <font>
      <sz val="9"/>
      <color indexed="81"/>
      <name val="Tahoma"/>
      <charset val="1"/>
    </font>
    <font>
      <b/>
      <sz val="9"/>
      <color indexed="81"/>
      <name val="Tahoma"/>
      <charset val="1"/>
    </font>
    <font>
      <b/>
      <sz val="11"/>
      <color rgb="FF000000"/>
      <name val="Calibri"/>
      <family val="2"/>
    </font>
    <font>
      <sz val="11"/>
      <color rgb="FF000000"/>
      <name val="Calibri"/>
      <family val="2"/>
    </font>
    <font>
      <b/>
      <sz val="10"/>
      <color rgb="FFFFFFFF"/>
      <name val="Arial"/>
      <family val="2"/>
    </font>
    <font>
      <b/>
      <sz val="10"/>
      <name val="Arial"/>
      <family val="2"/>
    </font>
    <font>
      <b/>
      <sz val="9"/>
      <name val="Arial"/>
      <family val="2"/>
    </font>
    <font>
      <sz val="14"/>
      <color theme="1"/>
      <name val="Arial"/>
      <family val="2"/>
    </font>
    <font>
      <sz val="8"/>
      <name val="Arial"/>
      <family val="2"/>
    </font>
    <font>
      <sz val="11"/>
      <name val="Arial"/>
      <family val="2"/>
    </font>
    <font>
      <b/>
      <sz val="18"/>
      <name val="Arial"/>
      <family val="2"/>
    </font>
    <font>
      <b/>
      <sz val="18"/>
      <color indexed="55"/>
      <name val="Arial"/>
      <family val="2"/>
    </font>
    <font>
      <b/>
      <sz val="8"/>
      <name val="Arial"/>
      <family val="2"/>
    </font>
  </fonts>
  <fills count="15">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rgb="FF76933C"/>
        <bgColor indexed="64"/>
      </patternFill>
    </fill>
    <fill>
      <patternFill patternType="solid">
        <fgColor rgb="FFD9D9D9"/>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9"/>
        <bgColor indexed="64"/>
      </patternFill>
    </fill>
    <fill>
      <patternFill patternType="solid">
        <fgColor theme="3" tint="0.79998168889431442"/>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3D4C"/>
      </left>
      <right/>
      <top style="thin">
        <color rgb="FF003D4C"/>
      </top>
      <bottom style="thin">
        <color rgb="FF003D4C"/>
      </bottom>
      <diagonal/>
    </border>
    <border>
      <left/>
      <right/>
      <top style="thin">
        <color rgb="FF003D4C"/>
      </top>
      <bottom style="thin">
        <color rgb="FF003D4C"/>
      </bottom>
      <diagonal/>
    </border>
    <border>
      <left style="thin">
        <color rgb="FF003D4C"/>
      </left>
      <right style="thin">
        <color rgb="FF003D4C"/>
      </right>
      <top/>
      <bottom style="thin">
        <color rgb="FF003D4C"/>
      </bottom>
      <diagonal/>
    </border>
    <border>
      <left/>
      <right style="thin">
        <color rgb="FF003D4C"/>
      </right>
      <top/>
      <bottom style="thin">
        <color rgb="FF003D4C"/>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rgb="FF003D4C"/>
      </left>
      <right/>
      <top/>
      <bottom/>
      <diagonal/>
    </border>
    <border>
      <left style="thin">
        <color rgb="FF003D4C"/>
      </left>
      <right/>
      <top/>
      <bottom style="medium">
        <color auto="1"/>
      </bottom>
      <diagonal/>
    </border>
    <border>
      <left style="medium">
        <color indexed="64"/>
      </left>
      <right style="medium">
        <color indexed="64"/>
      </right>
      <top/>
      <bottom/>
      <diagonal/>
    </border>
  </borders>
  <cellStyleXfs count="1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0" borderId="0" applyFill="0" applyBorder="0"/>
    <xf numFmtId="0" fontId="9" fillId="0" borderId="0" applyNumberFormat="0" applyFill="0" applyBorder="0" applyAlignment="0" applyProtection="0"/>
  </cellStyleXfs>
  <cellXfs count="249">
    <xf numFmtId="0" fontId="0" fillId="0" borderId="0" xfId="0"/>
    <xf numFmtId="0" fontId="2" fillId="0" borderId="0" xfId="0" applyFont="1"/>
    <xf numFmtId="0" fontId="2" fillId="0" borderId="0" xfId="0" applyFont="1" applyAlignment="1">
      <alignment horizontal="justify"/>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4" fillId="0" borderId="1" xfId="0" applyFont="1" applyBorder="1" applyAlignment="1">
      <alignment vertical="center" wrapText="1"/>
    </xf>
    <xf numFmtId="0" fontId="4"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6" xfId="0" applyFont="1" applyBorder="1" applyAlignment="1">
      <alignment horizontal="justify" wrapText="1"/>
    </xf>
    <xf numFmtId="0" fontId="5" fillId="0" borderId="9" xfId="0" applyFont="1" applyBorder="1" applyAlignment="1">
      <alignment horizontal="center" vertical="center"/>
    </xf>
    <xf numFmtId="0" fontId="5" fillId="0" borderId="1" xfId="0" applyFont="1" applyBorder="1" applyAlignment="1">
      <alignment horizontal="center" wrapText="1"/>
    </xf>
    <xf numFmtId="0" fontId="4" fillId="0" borderId="1" xfId="0" applyFont="1" applyBorder="1" applyAlignment="1">
      <alignment horizontal="center" vertical="center"/>
    </xf>
    <xf numFmtId="0" fontId="2" fillId="0" borderId="0" xfId="0" applyFont="1" applyFill="1"/>
    <xf numFmtId="0" fontId="5" fillId="0" borderId="1" xfId="0" applyFont="1" applyBorder="1" applyAlignment="1">
      <alignment horizontal="justify" vertical="center"/>
    </xf>
    <xf numFmtId="0" fontId="5" fillId="0" borderId="1" xfId="0" applyFont="1" applyBorder="1" applyAlignment="1">
      <alignment horizontal="justify"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5" fillId="0" borderId="0" xfId="0" applyFont="1" applyAlignment="1">
      <alignment horizontal="center"/>
    </xf>
    <xf numFmtId="0" fontId="3" fillId="2" borderId="18" xfId="0" applyFont="1" applyFill="1" applyBorder="1" applyAlignment="1">
      <alignment horizontal="center"/>
    </xf>
    <xf numFmtId="0" fontId="3" fillId="2" borderId="20" xfId="0" applyFont="1" applyFill="1" applyBorder="1" applyAlignment="1">
      <alignment horizont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15" applyFont="1" applyBorder="1" applyAlignment="1">
      <alignment horizontal="center" vertical="center" wrapText="1"/>
    </xf>
    <xf numFmtId="0" fontId="13" fillId="5" borderId="0" xfId="0" applyFont="1" applyFill="1"/>
    <xf numFmtId="0" fontId="14" fillId="0" borderId="1" xfId="15" quotePrefix="1" applyFont="1" applyBorder="1" applyAlignment="1">
      <alignment horizontal="center" vertical="center" wrapText="1"/>
    </xf>
    <xf numFmtId="0" fontId="14" fillId="0" borderId="9" xfId="0" applyFont="1" applyBorder="1" applyAlignment="1">
      <alignment horizontal="center" vertical="center"/>
    </xf>
    <xf numFmtId="0" fontId="14" fillId="0" borderId="9" xfId="15"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0" borderId="6"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1" xfId="0" applyFont="1" applyFill="1" applyBorder="1" applyAlignment="1">
      <alignment horizontal="justify" wrapText="1"/>
    </xf>
    <xf numFmtId="0" fontId="5" fillId="0" borderId="1" xfId="0" applyFont="1" applyFill="1" applyBorder="1" applyAlignment="1">
      <alignment horizontal="center"/>
    </xf>
    <xf numFmtId="0" fontId="4" fillId="0" borderId="1" xfId="0" applyFont="1" applyFill="1" applyBorder="1" applyAlignment="1">
      <alignment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7"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9" fillId="6" borderId="1" xfId="0" applyFont="1" applyFill="1" applyBorder="1" applyAlignment="1">
      <alignment horizontal="center"/>
    </xf>
    <xf numFmtId="0" fontId="19" fillId="6" borderId="1" xfId="0" applyFont="1" applyFill="1" applyBorder="1" applyAlignment="1"/>
    <xf numFmtId="0" fontId="2" fillId="0" borderId="1" xfId="0" applyFont="1" applyBorder="1" applyAlignment="1">
      <alignment horizontal="justify"/>
    </xf>
    <xf numFmtId="0" fontId="2" fillId="0" borderId="1" xfId="0" applyFont="1" applyBorder="1" applyAlignment="1">
      <alignment vertical="center"/>
    </xf>
    <xf numFmtId="164" fontId="2" fillId="0" borderId="1" xfId="0" applyNumberFormat="1" applyFont="1" applyBorder="1" applyAlignment="1">
      <alignment vertical="center"/>
    </xf>
    <xf numFmtId="14" fontId="2" fillId="0" borderId="1" xfId="0" applyNumberFormat="1" applyFont="1" applyBorder="1" applyAlignment="1">
      <alignment vertical="center"/>
    </xf>
    <xf numFmtId="0" fontId="5" fillId="5" borderId="1" xfId="0" applyFont="1" applyFill="1" applyBorder="1" applyAlignment="1">
      <alignment horizontal="center"/>
    </xf>
    <xf numFmtId="0" fontId="5" fillId="5" borderId="1" xfId="0" applyFont="1" applyFill="1" applyBorder="1" applyAlignment="1">
      <alignment horizontal="center" wrapText="1"/>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0" borderId="0" xfId="0" applyFont="1" applyFill="1" applyAlignment="1">
      <alignment horizontal="justify"/>
    </xf>
    <xf numFmtId="0" fontId="0" fillId="0" borderId="0" xfId="0" applyFont="1" applyFill="1" applyAlignment="1">
      <alignment horizontal="justify"/>
    </xf>
    <xf numFmtId="0" fontId="5" fillId="5" borderId="1" xfId="0" applyFont="1" applyFill="1" applyBorder="1" applyAlignment="1">
      <alignment wrapText="1"/>
    </xf>
    <xf numFmtId="0" fontId="4" fillId="5" borderId="1" xfId="0" applyFont="1" applyFill="1" applyBorder="1" applyAlignment="1">
      <alignment wrapText="1"/>
    </xf>
    <xf numFmtId="0" fontId="5" fillId="5" borderId="1" xfId="0" applyFont="1" applyFill="1" applyBorder="1" applyAlignment="1">
      <alignment horizontal="left" wrapText="1"/>
    </xf>
    <xf numFmtId="0" fontId="2" fillId="5" borderId="1" xfId="0" applyFont="1" applyFill="1" applyBorder="1" applyAlignment="1">
      <alignment horizontal="justify"/>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3" fillId="7" borderId="0" xfId="0" applyFont="1" applyFill="1"/>
    <xf numFmtId="0" fontId="25" fillId="9" borderId="35" xfId="0" applyFont="1" applyFill="1" applyBorder="1" applyAlignment="1">
      <alignment horizontal="center" vertical="center"/>
    </xf>
    <xf numFmtId="0" fontId="25" fillId="9" borderId="36" xfId="0" applyFont="1" applyFill="1" applyBorder="1" applyAlignment="1">
      <alignment horizontal="center" vertical="top" wrapText="1"/>
    </xf>
    <xf numFmtId="0" fontId="25" fillId="7" borderId="35" xfId="0" applyFont="1" applyFill="1" applyBorder="1" applyAlignment="1">
      <alignment horizontal="center" vertical="center"/>
    </xf>
    <xf numFmtId="0" fontId="26" fillId="7" borderId="36" xfId="0" applyFont="1" applyFill="1" applyBorder="1" applyAlignment="1">
      <alignment horizontal="center" vertical="center" wrapText="1"/>
    </xf>
    <xf numFmtId="0" fontId="16" fillId="7" borderId="36" xfId="0" applyFont="1" applyFill="1" applyBorder="1" applyAlignment="1">
      <alignment vertical="top" wrapText="1"/>
    </xf>
    <xf numFmtId="0" fontId="7" fillId="7" borderId="0" xfId="0" applyFont="1" applyFill="1"/>
    <xf numFmtId="0" fontId="7" fillId="7" borderId="0" xfId="0" applyFont="1" applyFill="1"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37" xfId="0" applyFont="1" applyBorder="1" applyAlignment="1">
      <alignment wrapText="1"/>
    </xf>
    <xf numFmtId="0" fontId="5" fillId="0"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2" fillId="4" borderId="1" xfId="0" applyFont="1" applyFill="1" applyBorder="1" applyAlignment="1">
      <alignment vertical="center"/>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justify" vertical="center"/>
    </xf>
    <xf numFmtId="0" fontId="5" fillId="5" borderId="1" xfId="0" applyFont="1" applyFill="1" applyBorder="1" applyAlignment="1">
      <alignment horizontal="justify" vertical="center" wrapText="1"/>
    </xf>
    <xf numFmtId="0" fontId="2" fillId="5" borderId="0" xfId="0" applyFont="1" applyFill="1"/>
    <xf numFmtId="0" fontId="5" fillId="5" borderId="1" xfId="0" applyFont="1" applyFill="1" applyBorder="1" applyAlignment="1">
      <alignment horizontal="justify"/>
    </xf>
    <xf numFmtId="0" fontId="2" fillId="0" borderId="0" xfId="0" applyFont="1" applyFill="1" applyAlignment="1">
      <alignment horizontal="center" vertical="center"/>
    </xf>
    <xf numFmtId="0" fontId="3" fillId="10" borderId="1" xfId="0" applyFont="1" applyFill="1" applyBorder="1" applyAlignment="1">
      <alignment horizontal="center" vertical="center"/>
    </xf>
    <xf numFmtId="0" fontId="16" fillId="5" borderId="1" xfId="0" applyFont="1" applyFill="1" applyBorder="1" applyAlignment="1">
      <alignment horizontal="left" wrapText="1"/>
    </xf>
    <xf numFmtId="0" fontId="16" fillId="0" borderId="1" xfId="0"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9"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justify"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28" fillId="0" borderId="1" xfId="0" applyFont="1" applyFill="1" applyBorder="1" applyAlignment="1">
      <alignment vertical="center" wrapText="1"/>
    </xf>
    <xf numFmtId="0" fontId="28" fillId="0" borderId="1" xfId="0" applyFont="1" applyBorder="1" applyAlignment="1">
      <alignment horizontal="center" vertical="center"/>
    </xf>
    <xf numFmtId="0" fontId="28" fillId="0" borderId="1" xfId="0" applyFont="1" applyBorder="1" applyAlignment="1">
      <alignment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28" fillId="0" borderId="1" xfId="0" applyFont="1" applyBorder="1" applyAlignment="1">
      <alignment horizontal="justify"/>
    </xf>
    <xf numFmtId="0" fontId="16" fillId="0" borderId="1" xfId="0" applyFont="1" applyBorder="1" applyAlignment="1">
      <alignment horizontal="left"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39" xfId="0" applyFont="1" applyFill="1" applyBorder="1" applyAlignment="1">
      <alignment horizontal="left"/>
    </xf>
    <xf numFmtId="0" fontId="3" fillId="0" borderId="32" xfId="0" applyFont="1" applyFill="1" applyBorder="1" applyAlignment="1">
      <alignment horizontal="left"/>
    </xf>
    <xf numFmtId="0" fontId="3" fillId="0" borderId="40" xfId="0" applyFont="1" applyFill="1" applyBorder="1" applyAlignment="1">
      <alignment horizontal="left"/>
    </xf>
    <xf numFmtId="0" fontId="3" fillId="12" borderId="16" xfId="0" applyFont="1" applyFill="1" applyBorder="1" applyAlignment="1">
      <alignment horizontal="left"/>
    </xf>
    <xf numFmtId="0" fontId="3" fillId="10" borderId="18" xfId="0" applyFont="1" applyFill="1" applyBorder="1" applyAlignment="1">
      <alignment horizontal="left"/>
    </xf>
    <xf numFmtId="0" fontId="3" fillId="11" borderId="20" xfId="0" applyFont="1" applyFill="1" applyBorder="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8" fillId="0" borderId="9" xfId="0" applyFont="1" applyFill="1" applyBorder="1" applyAlignment="1">
      <alignment horizontal="center" vertical="center" wrapText="1"/>
    </xf>
    <xf numFmtId="0" fontId="32" fillId="14" borderId="31" xfId="0" applyFont="1" applyFill="1" applyBorder="1" applyAlignment="1">
      <alignment horizontal="center" vertical="center"/>
    </xf>
    <xf numFmtId="165" fontId="0" fillId="13" borderId="1" xfId="0" applyNumberFormat="1" applyFill="1" applyBorder="1" applyAlignment="1">
      <alignment horizontal="center" vertical="center"/>
    </xf>
    <xf numFmtId="0" fontId="5" fillId="0" borderId="0" xfId="0" applyFont="1" applyBorder="1" applyAlignment="1">
      <alignment horizontal="center" wrapText="1"/>
    </xf>
    <xf numFmtId="0" fontId="7"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6" fillId="5" borderId="1" xfId="0" applyFont="1" applyFill="1" applyBorder="1" applyAlignment="1">
      <alignment horizontal="justify" wrapText="1"/>
    </xf>
    <xf numFmtId="0" fontId="16" fillId="5"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7" fillId="4" borderId="14" xfId="0" applyFont="1" applyFill="1" applyBorder="1" applyAlignment="1">
      <alignment horizontal="center"/>
    </xf>
    <xf numFmtId="14" fontId="0" fillId="13" borderId="1" xfId="0" applyNumberFormat="1" applyFill="1" applyBorder="1" applyAlignment="1">
      <alignment horizontal="center" vertical="center"/>
    </xf>
    <xf numFmtId="0" fontId="0" fillId="13" borderId="1" xfId="0" applyFill="1" applyBorder="1" applyAlignment="1">
      <alignment horizontal="center" vertical="center"/>
    </xf>
    <xf numFmtId="0" fontId="16" fillId="13" borderId="1" xfId="0" applyFont="1" applyFill="1" applyBorder="1" applyAlignment="1">
      <alignment horizontal="left" vertical="center" wrapText="1"/>
    </xf>
    <xf numFmtId="0" fontId="0" fillId="13" borderId="1" xfId="0" applyFill="1" applyBorder="1" applyAlignment="1">
      <alignment horizontal="left" vertical="center" wrapText="1"/>
    </xf>
    <xf numFmtId="0" fontId="32" fillId="14" borderId="1" xfId="0" applyFont="1" applyFill="1" applyBorder="1" applyAlignment="1">
      <alignment horizontal="center" wrapText="1"/>
    </xf>
    <xf numFmtId="0" fontId="32" fillId="14" borderId="31" xfId="0" applyFont="1" applyFill="1" applyBorder="1" applyAlignment="1">
      <alignment horizontal="center" vertical="center"/>
    </xf>
    <xf numFmtId="0" fontId="32" fillId="14" borderId="32" xfId="0" applyFont="1" applyFill="1" applyBorder="1" applyAlignment="1">
      <alignment horizontal="center" vertical="center"/>
    </xf>
    <xf numFmtId="0" fontId="32" fillId="14" borderId="6" xfId="0" applyFont="1" applyFill="1" applyBorder="1" applyAlignment="1">
      <alignment horizontal="center" vertical="center"/>
    </xf>
    <xf numFmtId="0" fontId="0" fillId="13" borderId="13" xfId="0"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22"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26" xfId="0" applyFill="1" applyBorder="1" applyAlignment="1">
      <alignment horizontal="center" vertical="center" wrapText="1"/>
    </xf>
    <xf numFmtId="0" fontId="0" fillId="13" borderId="23" xfId="0" applyFill="1" applyBorder="1" applyAlignment="1">
      <alignment horizontal="center" vertical="center" wrapText="1"/>
    </xf>
    <xf numFmtId="0" fontId="0" fillId="13" borderId="24" xfId="0" applyFill="1" applyBorder="1" applyAlignment="1">
      <alignment horizontal="center" vertical="center" wrapText="1"/>
    </xf>
    <xf numFmtId="0" fontId="0" fillId="13" borderId="28" xfId="0" applyFill="1" applyBorder="1" applyAlignment="1">
      <alignment horizontal="center" vertical="center" wrapText="1"/>
    </xf>
    <xf numFmtId="0" fontId="30" fillId="13" borderId="13"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30" fillId="13" borderId="15" xfId="0" applyFont="1" applyFill="1" applyBorder="1" applyAlignment="1">
      <alignment horizontal="center" vertical="center" wrapText="1"/>
    </xf>
    <xf numFmtId="0" fontId="29" fillId="13" borderId="31" xfId="0" applyFont="1" applyFill="1" applyBorder="1" applyAlignment="1">
      <alignment horizontal="center" vertical="center" wrapText="1"/>
    </xf>
    <xf numFmtId="0" fontId="29" fillId="13" borderId="6" xfId="0" applyFont="1" applyFill="1" applyBorder="1" applyAlignment="1">
      <alignment horizontal="center" vertical="center" wrapText="1"/>
    </xf>
    <xf numFmtId="0" fontId="31" fillId="13" borderId="22" xfId="0" applyFont="1" applyFill="1" applyBorder="1" applyAlignment="1">
      <alignment horizontal="center" vertical="center" wrapText="1"/>
    </xf>
    <xf numFmtId="0" fontId="31" fillId="13" borderId="0" xfId="0" applyFont="1" applyFill="1" applyBorder="1" applyAlignment="1">
      <alignment horizontal="center" vertical="center" wrapText="1"/>
    </xf>
    <xf numFmtId="0" fontId="31" fillId="13" borderId="26"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13" borderId="24" xfId="0" applyFont="1" applyFill="1" applyBorder="1" applyAlignment="1">
      <alignment horizontal="center" vertical="center" wrapText="1"/>
    </xf>
    <xf numFmtId="0" fontId="31" fillId="13" borderId="28" xfId="0" applyFont="1" applyFill="1" applyBorder="1" applyAlignment="1">
      <alignment horizontal="center" vertical="center" wrapText="1"/>
    </xf>
    <xf numFmtId="49" fontId="29" fillId="13" borderId="31" xfId="0" applyNumberFormat="1" applyFont="1" applyFill="1" applyBorder="1" applyAlignment="1">
      <alignment horizontal="center" vertical="center" wrapText="1"/>
    </xf>
    <xf numFmtId="49" fontId="29" fillId="13" borderId="6" xfId="0" applyNumberFormat="1" applyFont="1" applyFill="1" applyBorder="1" applyAlignment="1">
      <alignment horizontal="center" vertical="center" wrapText="1"/>
    </xf>
    <xf numFmtId="0" fontId="16" fillId="13" borderId="31"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5" fillId="0" borderId="31" xfId="0" applyFont="1" applyBorder="1" applyAlignment="1">
      <alignment horizontal="left"/>
    </xf>
    <xf numFmtId="0" fontId="5" fillId="0" borderId="6" xfId="0" applyFont="1" applyBorder="1" applyAlignment="1">
      <alignment horizontal="left"/>
    </xf>
    <xf numFmtId="0" fontId="18" fillId="6" borderId="31" xfId="0" applyFont="1" applyFill="1" applyBorder="1" applyAlignment="1">
      <alignment horizontal="center"/>
    </xf>
    <xf numFmtId="0" fontId="18" fillId="6" borderId="32" xfId="0" applyFont="1" applyFill="1" applyBorder="1" applyAlignment="1">
      <alignment horizontal="center"/>
    </xf>
    <xf numFmtId="0" fontId="18" fillId="6" borderId="6" xfId="0" applyFont="1" applyFill="1" applyBorder="1" applyAlignment="1">
      <alignment horizontal="center"/>
    </xf>
    <xf numFmtId="0" fontId="19" fillId="6" borderId="31" xfId="0" applyFont="1" applyFill="1" applyBorder="1" applyAlignment="1">
      <alignment horizontal="center"/>
    </xf>
    <xf numFmtId="0" fontId="19" fillId="6" borderId="6" xfId="0" applyFont="1" applyFill="1" applyBorder="1" applyAlignment="1">
      <alignment horizontal="center"/>
    </xf>
    <xf numFmtId="0" fontId="14" fillId="5" borderId="31" xfId="0" applyFont="1" applyFill="1" applyBorder="1" applyAlignment="1">
      <alignment horizontal="center" vertical="center"/>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 fillId="3" borderId="22" xfId="0" applyFont="1" applyFill="1" applyBorder="1" applyAlignment="1">
      <alignment horizontal="center" vertical="center"/>
    </xf>
    <xf numFmtId="0" fontId="1" fillId="3"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 xfId="0" applyFont="1" applyFill="1" applyBorder="1" applyAlignment="1">
      <alignment horizontal="center" vertical="center"/>
    </xf>
    <xf numFmtId="0" fontId="9" fillId="10" borderId="2" xfId="16" applyFill="1" applyBorder="1" applyAlignment="1">
      <alignment horizontal="center" vertical="center" wrapText="1"/>
    </xf>
    <xf numFmtId="0" fontId="9" fillId="10" borderId="43" xfId="16" applyFill="1" applyBorder="1" applyAlignment="1">
      <alignment horizontal="center" vertical="center" wrapText="1"/>
    </xf>
    <xf numFmtId="0" fontId="9" fillId="10" borderId="8" xfId="16" applyFill="1" applyBorder="1" applyAlignment="1">
      <alignment horizontal="center" vertical="center" wrapText="1"/>
    </xf>
    <xf numFmtId="0" fontId="14" fillId="5" borderId="9"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7" xfId="0" applyFont="1" applyFill="1" applyBorder="1" applyAlignment="1">
      <alignment horizontal="center" vertical="center"/>
    </xf>
    <xf numFmtId="0" fontId="17" fillId="5" borderId="29"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27" fillId="4" borderId="14" xfId="0" applyFont="1" applyFill="1" applyBorder="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24" fillId="8" borderId="42" xfId="0" applyFont="1" applyFill="1" applyBorder="1" applyAlignment="1">
      <alignment horizontal="center" vertical="top"/>
    </xf>
    <xf numFmtId="0" fontId="24" fillId="8" borderId="12" xfId="0" applyFont="1" applyFill="1" applyBorder="1" applyAlignment="1">
      <alignment horizontal="center" vertical="top"/>
    </xf>
    <xf numFmtId="0" fontId="22" fillId="7" borderId="0" xfId="0" applyFont="1" applyFill="1" applyAlignment="1">
      <alignment horizontal="center"/>
    </xf>
    <xf numFmtId="0" fontId="24" fillId="8" borderId="33" xfId="0" applyFont="1" applyFill="1" applyBorder="1" applyAlignment="1">
      <alignment horizontal="center" vertical="top"/>
    </xf>
    <xf numFmtId="0" fontId="24" fillId="8" borderId="34" xfId="0" applyFont="1" applyFill="1" applyBorder="1" applyAlignment="1">
      <alignment horizontal="center" vertical="top"/>
    </xf>
    <xf numFmtId="0" fontId="24" fillId="8" borderId="41" xfId="0" applyFont="1" applyFill="1" applyBorder="1" applyAlignment="1">
      <alignment horizontal="center" vertical="top"/>
    </xf>
    <xf numFmtId="0" fontId="24" fillId="8" borderId="0" xfId="0" applyFont="1" applyFill="1" applyBorder="1" applyAlignment="1">
      <alignment horizontal="center" vertical="top"/>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0" borderId="31" xfId="0" applyFont="1" applyBorder="1" applyAlignment="1">
      <alignment horizontal="center"/>
    </xf>
    <xf numFmtId="0" fontId="5" fillId="0" borderId="6" xfId="0" applyFont="1" applyBorder="1" applyAlignment="1">
      <alignment horizontal="center"/>
    </xf>
    <xf numFmtId="0" fontId="18" fillId="6" borderId="31" xfId="0" applyFont="1" applyFill="1" applyBorder="1" applyAlignment="1">
      <alignment horizontal="left"/>
    </xf>
    <xf numFmtId="0" fontId="18" fillId="6" borderId="32" xfId="0" applyFont="1" applyFill="1" applyBorder="1" applyAlignment="1">
      <alignment horizontal="left"/>
    </xf>
    <xf numFmtId="0" fontId="18" fillId="6" borderId="6" xfId="0" applyFont="1" applyFill="1" applyBorder="1" applyAlignment="1">
      <alignment horizontal="left"/>
    </xf>
  </cellXfs>
  <cellStyles count="17">
    <cellStyle name="Hipervínculo" xfId="9" builtinId="8" hidden="1"/>
    <cellStyle name="Hipervínculo" xfId="11"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xfId="16" builtinId="8"/>
    <cellStyle name="Hipervínculo visitado" xfId="12" builtinId="9" hidden="1"/>
    <cellStyle name="Hipervínculo visitado" xfId="14"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Normal" xfId="0" builtinId="0"/>
    <cellStyle name="Normal 3" xfId="15"/>
  </cellStyles>
  <dxfs count="262">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FF00"/>
        </patternFill>
      </fill>
    </dxf>
    <dxf>
      <fill>
        <patternFill>
          <bgColor rgb="FF92D050"/>
        </patternFill>
      </fill>
    </dxf>
    <dxf>
      <font>
        <color auto="1"/>
      </font>
      <numFmt numFmtId="30" formatCode="@"/>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ont>
        <color auto="1"/>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Calidad Ambiental'!A1"/><Relationship Id="rId13" Type="http://schemas.openxmlformats.org/officeDocument/2006/relationships/hyperlink" Target="#'Control Interno disciplinario'!A1"/><Relationship Id="rId3" Type="http://schemas.openxmlformats.org/officeDocument/2006/relationships/image" Target="../media/image2.jpg"/><Relationship Id="rId7" Type="http://schemas.openxmlformats.org/officeDocument/2006/relationships/hyperlink" Target="#'Subd Juridica'!A1"/><Relationship Id="rId12" Type="http://schemas.openxmlformats.org/officeDocument/2006/relationships/hyperlink" Target="#Direc.TIC!A1"/><Relationship Id="rId2" Type="http://schemas.openxmlformats.org/officeDocument/2006/relationships/image" Target="../media/image1.jpeg"/><Relationship Id="rId1" Type="http://schemas.openxmlformats.org/officeDocument/2006/relationships/hyperlink" Target="#'INC-SEDE-CENTRO'!A1"/><Relationship Id="rId6" Type="http://schemas.openxmlformats.org/officeDocument/2006/relationships/hyperlink" Target="#'Planeacion Ambiental'!A1"/><Relationship Id="rId11" Type="http://schemas.openxmlformats.org/officeDocument/2006/relationships/hyperlink" Target="#'Planeacion Estrategica'!A1"/><Relationship Id="rId5" Type="http://schemas.openxmlformats.org/officeDocument/2006/relationships/image" Target="../media/image3.jpeg"/><Relationship Id="rId10" Type="http://schemas.openxmlformats.org/officeDocument/2006/relationships/hyperlink" Target="#'Control interno a la gestion'!A1"/><Relationship Id="rId4" Type="http://schemas.openxmlformats.org/officeDocument/2006/relationships/hyperlink" Target="#'Desarrollo Ambiental'!A1"/><Relationship Id="rId9" Type="http://schemas.openxmlformats.org/officeDocument/2006/relationships/hyperlink" Target="#SAF!A1"/></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333375</xdr:colOff>
      <xdr:row>0</xdr:row>
      <xdr:rowOff>19050</xdr:rowOff>
    </xdr:from>
    <xdr:to>
      <xdr:col>3</xdr:col>
      <xdr:colOff>428625</xdr:colOff>
      <xdr:row>2</xdr:row>
      <xdr:rowOff>304800</xdr:rowOff>
    </xdr:to>
    <xdr:pic>
      <xdr:nvPicPr>
        <xdr:cNvPr id="2" name="Picture 2" descr="LOG-INTER-NE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19050"/>
          <a:ext cx="12858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1928812</xdr:colOff>
      <xdr:row>0</xdr:row>
      <xdr:rowOff>0</xdr:rowOff>
    </xdr:from>
    <xdr:ext cx="184731" cy="264560"/>
    <xdr:sp macro="" textlink="">
      <xdr:nvSpPr>
        <xdr:cNvPr id="3" name="2 CuadroTexto">
          <a:extLst>
            <a:ext uri="{FF2B5EF4-FFF2-40B4-BE49-F238E27FC236}">
              <a16:creationId xmlns:a16="http://schemas.microsoft.com/office/drawing/2014/main" id="{00000000-0008-0000-0100-000002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12</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100-000004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6</xdr:col>
      <xdr:colOff>445434</xdr:colOff>
      <xdr:row>4</xdr:row>
      <xdr:rowOff>103654</xdr:rowOff>
    </xdr:from>
    <xdr:to>
      <xdr:col>10</xdr:col>
      <xdr:colOff>407294</xdr:colOff>
      <xdr:row>16</xdr:row>
      <xdr:rowOff>141434</xdr:rowOff>
    </xdr:to>
    <xdr:pic>
      <xdr:nvPicPr>
        <xdr:cNvPr id="5" name="Imagen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744" t="22189" r="15640" b="18844"/>
        <a:stretch/>
      </xdr:blipFill>
      <xdr:spPr>
        <a:xfrm>
          <a:off x="4569199" y="1033742"/>
          <a:ext cx="2763330" cy="2525486"/>
        </a:xfrm>
        <a:prstGeom prst="rect">
          <a:avLst/>
        </a:prstGeom>
      </xdr:spPr>
    </xdr:pic>
    <xdr:clientData/>
  </xdr:twoCellAnchor>
  <xdr:twoCellAnchor>
    <xdr:from>
      <xdr:col>6</xdr:col>
      <xdr:colOff>735107</xdr:colOff>
      <xdr:row>20</xdr:row>
      <xdr:rowOff>107576</xdr:rowOff>
    </xdr:from>
    <xdr:to>
      <xdr:col>10</xdr:col>
      <xdr:colOff>78441</xdr:colOff>
      <xdr:row>24</xdr:row>
      <xdr:rowOff>168088</xdr:rowOff>
    </xdr:to>
    <xdr:sp macro="" textlink="">
      <xdr:nvSpPr>
        <xdr:cNvPr id="7" name="6 CuadroTexto">
          <a:hlinkClick xmlns:r="http://schemas.openxmlformats.org/officeDocument/2006/relationships" r:id="rId4"/>
        </xdr:cNvPr>
        <xdr:cNvSpPr txBox="1"/>
      </xdr:nvSpPr>
      <xdr:spPr>
        <a:xfrm>
          <a:off x="4858872" y="4399429"/>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Subdireccion</a:t>
          </a:r>
          <a:r>
            <a:rPr lang="es-CO" sz="1600" baseline="0"/>
            <a:t> Desarrollo Ambiental Sostenible</a:t>
          </a:r>
          <a:endParaRPr lang="es-CO" sz="1600"/>
        </a:p>
      </xdr:txBody>
    </xdr:sp>
    <xdr:clientData/>
  </xdr:twoCellAnchor>
  <xdr:twoCellAnchor>
    <xdr:from>
      <xdr:col>4</xdr:col>
      <xdr:colOff>35862</xdr:colOff>
      <xdr:row>20</xdr:row>
      <xdr:rowOff>114299</xdr:rowOff>
    </xdr:from>
    <xdr:to>
      <xdr:col>6</xdr:col>
      <xdr:colOff>656666</xdr:colOff>
      <xdr:row>24</xdr:row>
      <xdr:rowOff>174811</xdr:rowOff>
    </xdr:to>
    <xdr:sp macro="" textlink="">
      <xdr:nvSpPr>
        <xdr:cNvPr id="8" name="7 CuadroTexto">
          <a:hlinkClick xmlns:r="http://schemas.openxmlformats.org/officeDocument/2006/relationships" r:id="rId6"/>
        </xdr:cNvPr>
        <xdr:cNvSpPr txBox="1"/>
      </xdr:nvSpPr>
      <xdr:spPr>
        <a:xfrm>
          <a:off x="2635627" y="4406152"/>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Subdireccion</a:t>
          </a:r>
          <a:r>
            <a:rPr lang="es-CO" sz="1600" baseline="0"/>
            <a:t> Planeacion Ambiental y Desarrollo Sostenible</a:t>
          </a:r>
          <a:endParaRPr lang="es-CO" sz="1600"/>
        </a:p>
      </xdr:txBody>
    </xdr:sp>
    <xdr:clientData/>
  </xdr:twoCellAnchor>
  <xdr:twoCellAnchor>
    <xdr:from>
      <xdr:col>0</xdr:col>
      <xdr:colOff>437030</xdr:colOff>
      <xdr:row>20</xdr:row>
      <xdr:rowOff>123265</xdr:rowOff>
    </xdr:from>
    <xdr:to>
      <xdr:col>3</xdr:col>
      <xdr:colOff>273422</xdr:colOff>
      <xdr:row>24</xdr:row>
      <xdr:rowOff>183777</xdr:rowOff>
    </xdr:to>
    <xdr:sp macro="" textlink="">
      <xdr:nvSpPr>
        <xdr:cNvPr id="9" name="8 CuadroTexto">
          <a:hlinkClick xmlns:r="http://schemas.openxmlformats.org/officeDocument/2006/relationships" r:id="rId7"/>
        </xdr:cNvPr>
        <xdr:cNvSpPr txBox="1"/>
      </xdr:nvSpPr>
      <xdr:spPr>
        <a:xfrm>
          <a:off x="437030" y="4415118"/>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p>
        <a:p>
          <a:pPr algn="ctr"/>
          <a:r>
            <a:rPr lang="es-CO" sz="1600"/>
            <a:t>Subdireccion</a:t>
          </a:r>
          <a:r>
            <a:rPr lang="es-CO" sz="1600" baseline="0"/>
            <a:t> </a:t>
          </a:r>
        </a:p>
        <a:p>
          <a:pPr algn="ctr"/>
          <a:r>
            <a:rPr lang="es-CO" sz="1600" baseline="0"/>
            <a:t>Juridica</a:t>
          </a:r>
          <a:endParaRPr lang="es-CO" sz="1600"/>
        </a:p>
      </xdr:txBody>
    </xdr:sp>
    <xdr:clientData/>
  </xdr:twoCellAnchor>
  <xdr:twoCellAnchor>
    <xdr:from>
      <xdr:col>10</xdr:col>
      <xdr:colOff>156883</xdr:colOff>
      <xdr:row>20</xdr:row>
      <xdr:rowOff>134472</xdr:rowOff>
    </xdr:from>
    <xdr:to>
      <xdr:col>13</xdr:col>
      <xdr:colOff>105334</xdr:colOff>
      <xdr:row>24</xdr:row>
      <xdr:rowOff>194984</xdr:rowOff>
    </xdr:to>
    <xdr:sp macro="" textlink="">
      <xdr:nvSpPr>
        <xdr:cNvPr id="10" name="9 CuadroTexto">
          <a:hlinkClick xmlns:r="http://schemas.openxmlformats.org/officeDocument/2006/relationships" r:id="rId8"/>
        </xdr:cNvPr>
        <xdr:cNvSpPr txBox="1"/>
      </xdr:nvSpPr>
      <xdr:spPr>
        <a:xfrm>
          <a:off x="7082118" y="4426325"/>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Subdireccion</a:t>
          </a:r>
          <a:r>
            <a:rPr lang="es-CO" sz="1600" baseline="0"/>
            <a:t> Administracion de Recursos Naturales</a:t>
          </a:r>
          <a:endParaRPr lang="es-CO" sz="1600"/>
        </a:p>
      </xdr:txBody>
    </xdr:sp>
    <xdr:clientData/>
  </xdr:twoCellAnchor>
  <xdr:twoCellAnchor>
    <xdr:from>
      <xdr:col>13</xdr:col>
      <xdr:colOff>156884</xdr:colOff>
      <xdr:row>20</xdr:row>
      <xdr:rowOff>112059</xdr:rowOff>
    </xdr:from>
    <xdr:to>
      <xdr:col>16</xdr:col>
      <xdr:colOff>15688</xdr:colOff>
      <xdr:row>24</xdr:row>
      <xdr:rowOff>172571</xdr:rowOff>
    </xdr:to>
    <xdr:sp macro="" textlink="">
      <xdr:nvSpPr>
        <xdr:cNvPr id="11" name="10 CuadroTexto">
          <a:hlinkClick xmlns:r="http://schemas.openxmlformats.org/officeDocument/2006/relationships" r:id="rId9"/>
        </xdr:cNvPr>
        <xdr:cNvSpPr txBox="1"/>
      </xdr:nvSpPr>
      <xdr:spPr>
        <a:xfrm>
          <a:off x="9278472" y="4403912"/>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Subdireccion</a:t>
          </a:r>
          <a:r>
            <a:rPr lang="es-CO" sz="1600" baseline="0"/>
            <a:t> Administrativa y Financiera</a:t>
          </a:r>
          <a:endParaRPr lang="es-CO" sz="1600"/>
        </a:p>
      </xdr:txBody>
    </xdr:sp>
    <xdr:clientData/>
  </xdr:twoCellAnchor>
  <xdr:twoCellAnchor>
    <xdr:from>
      <xdr:col>0</xdr:col>
      <xdr:colOff>537882</xdr:colOff>
      <xdr:row>4</xdr:row>
      <xdr:rowOff>168089</xdr:rowOff>
    </xdr:from>
    <xdr:to>
      <xdr:col>4</xdr:col>
      <xdr:colOff>82921</xdr:colOff>
      <xdr:row>9</xdr:row>
      <xdr:rowOff>116542</xdr:rowOff>
    </xdr:to>
    <xdr:sp macro="" textlink="">
      <xdr:nvSpPr>
        <xdr:cNvPr id="12" name="11 CuadroTexto">
          <a:hlinkClick xmlns:r="http://schemas.openxmlformats.org/officeDocument/2006/relationships" r:id="rId10"/>
        </xdr:cNvPr>
        <xdr:cNvSpPr txBox="1"/>
      </xdr:nvSpPr>
      <xdr:spPr>
        <a:xfrm>
          <a:off x="537882" y="1098177"/>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Oficina </a:t>
          </a:r>
        </a:p>
        <a:p>
          <a:pPr algn="ctr"/>
          <a:r>
            <a:rPr lang="es-CO" sz="1600"/>
            <a:t>Control</a:t>
          </a:r>
          <a:r>
            <a:rPr lang="es-CO" sz="1600" baseline="0"/>
            <a:t> Interno a la Gestion</a:t>
          </a:r>
          <a:endParaRPr lang="es-CO" sz="1600"/>
        </a:p>
      </xdr:txBody>
    </xdr:sp>
    <xdr:clientData/>
  </xdr:twoCellAnchor>
  <xdr:twoCellAnchor>
    <xdr:from>
      <xdr:col>0</xdr:col>
      <xdr:colOff>470648</xdr:colOff>
      <xdr:row>12</xdr:row>
      <xdr:rowOff>257735</xdr:rowOff>
    </xdr:from>
    <xdr:to>
      <xdr:col>4</xdr:col>
      <xdr:colOff>15687</xdr:colOff>
      <xdr:row>17</xdr:row>
      <xdr:rowOff>138953</xdr:rowOff>
    </xdr:to>
    <xdr:sp macro="" textlink="">
      <xdr:nvSpPr>
        <xdr:cNvPr id="13" name="12 CuadroTexto">
          <a:hlinkClick xmlns:r="http://schemas.openxmlformats.org/officeDocument/2006/relationships" r:id="rId11"/>
        </xdr:cNvPr>
        <xdr:cNvSpPr txBox="1"/>
      </xdr:nvSpPr>
      <xdr:spPr>
        <a:xfrm>
          <a:off x="470648" y="2812676"/>
          <a:ext cx="2144804" cy="934571"/>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Oficina </a:t>
          </a:r>
        </a:p>
        <a:p>
          <a:pPr algn="ctr"/>
          <a:r>
            <a:rPr lang="es-CO" sz="1600"/>
            <a:t>Planeacion Intitucional y Direcc.</a:t>
          </a:r>
          <a:r>
            <a:rPr lang="es-CO" sz="1600" baseline="0"/>
            <a:t> Estrategico</a:t>
          </a:r>
        </a:p>
        <a:p>
          <a:pPr algn="ctr"/>
          <a:endParaRPr lang="es-CO" sz="1600"/>
        </a:p>
      </xdr:txBody>
    </xdr:sp>
    <xdr:clientData/>
  </xdr:twoCellAnchor>
  <xdr:twoCellAnchor>
    <xdr:from>
      <xdr:col>13</xdr:col>
      <xdr:colOff>89647</xdr:colOff>
      <xdr:row>3</xdr:row>
      <xdr:rowOff>145677</xdr:rowOff>
    </xdr:from>
    <xdr:to>
      <xdr:col>15</xdr:col>
      <xdr:colOff>710451</xdr:colOff>
      <xdr:row>8</xdr:row>
      <xdr:rowOff>94130</xdr:rowOff>
    </xdr:to>
    <xdr:sp macro="" textlink="">
      <xdr:nvSpPr>
        <xdr:cNvPr id="14" name="13 CuadroTexto">
          <a:hlinkClick xmlns:r="http://schemas.openxmlformats.org/officeDocument/2006/relationships" r:id="rId12"/>
        </xdr:cNvPr>
        <xdr:cNvSpPr txBox="1"/>
      </xdr:nvSpPr>
      <xdr:spPr>
        <a:xfrm>
          <a:off x="9211235" y="885265"/>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Oficina </a:t>
          </a:r>
        </a:p>
        <a:p>
          <a:pPr algn="ctr"/>
          <a:r>
            <a:rPr lang="es-CO" sz="1600"/>
            <a:t>Direccionamiento</a:t>
          </a:r>
          <a:r>
            <a:rPr lang="es-CO" sz="1600" baseline="0"/>
            <a:t> Estrategico TIC</a:t>
          </a:r>
        </a:p>
        <a:p>
          <a:pPr algn="ctr"/>
          <a:endParaRPr lang="es-CO" sz="1600"/>
        </a:p>
      </xdr:txBody>
    </xdr:sp>
    <xdr:clientData/>
  </xdr:twoCellAnchor>
  <xdr:twoCellAnchor>
    <xdr:from>
      <xdr:col>13</xdr:col>
      <xdr:colOff>73958</xdr:colOff>
      <xdr:row>9</xdr:row>
      <xdr:rowOff>107576</xdr:rowOff>
    </xdr:from>
    <xdr:to>
      <xdr:col>15</xdr:col>
      <xdr:colOff>694762</xdr:colOff>
      <xdr:row>13</xdr:row>
      <xdr:rowOff>112059</xdr:rowOff>
    </xdr:to>
    <xdr:sp macro="" textlink="">
      <xdr:nvSpPr>
        <xdr:cNvPr id="15" name="13 CuadroTexto">
          <a:hlinkClick xmlns:r="http://schemas.openxmlformats.org/officeDocument/2006/relationships" r:id="rId13"/>
        </xdr:cNvPr>
        <xdr:cNvSpPr txBox="1"/>
      </xdr:nvSpPr>
      <xdr:spPr>
        <a:xfrm>
          <a:off x="9195546" y="2012576"/>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Oficina </a:t>
          </a:r>
        </a:p>
        <a:p>
          <a:pPr algn="ctr"/>
          <a:r>
            <a:rPr lang="es-CO" sz="1600"/>
            <a:t>Control</a:t>
          </a:r>
          <a:r>
            <a:rPr lang="es-CO" sz="1600" baseline="0"/>
            <a:t> Interno Disciplinario</a:t>
          </a:r>
        </a:p>
        <a:p>
          <a:pPr algn="ctr"/>
          <a:endParaRPr lang="es-CO" sz="1600"/>
        </a:p>
      </xdr:txBody>
    </xdr:sp>
    <xdr:clientData/>
  </xdr:twoCellAnchor>
  <xdr:twoCellAnchor>
    <xdr:from>
      <xdr:col>13</xdr:col>
      <xdr:colOff>100853</xdr:colOff>
      <xdr:row>14</xdr:row>
      <xdr:rowOff>123265</xdr:rowOff>
    </xdr:from>
    <xdr:to>
      <xdr:col>15</xdr:col>
      <xdr:colOff>721657</xdr:colOff>
      <xdr:row>18</xdr:row>
      <xdr:rowOff>172571</xdr:rowOff>
    </xdr:to>
    <xdr:sp macro="" textlink="">
      <xdr:nvSpPr>
        <xdr:cNvPr id="16" name="13 CuadroTexto"/>
        <xdr:cNvSpPr txBox="1"/>
      </xdr:nvSpPr>
      <xdr:spPr>
        <a:xfrm>
          <a:off x="9222441" y="3148853"/>
          <a:ext cx="2144804" cy="923365"/>
        </a:xfrm>
        <a:prstGeom prst="rect">
          <a:avLst/>
        </a:prstGeom>
        <a:blipFill>
          <a:blip xmlns:r="http://schemas.openxmlformats.org/officeDocument/2006/relationships" r:embed="rId5"/>
          <a:tile tx="0" ty="0" sx="100000" sy="100000" flip="none" algn="tl"/>
        </a:blip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t>Oficina </a:t>
          </a:r>
        </a:p>
        <a:p>
          <a:pPr algn="ctr"/>
          <a:r>
            <a:rPr lang="es-CO" sz="1600" baseline="0"/>
            <a:t>Relacionamiento Institucional</a:t>
          </a:r>
        </a:p>
        <a:p>
          <a:pPr algn="ctr"/>
          <a:endParaRPr lang="es-CO" sz="16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7688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2203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7688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2203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893668</xdr:colOff>
      <xdr:row>2</xdr:row>
      <xdr:rowOff>114300</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66482" cy="81522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200-000007000000}"/>
            </a:ext>
          </a:extLst>
        </xdr:cNvPr>
        <xdr:cNvSpPr txBox="1"/>
      </xdr:nvSpPr>
      <xdr:spPr>
        <a:xfrm>
          <a:off x="191785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200-000008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200-000009000000}"/>
            </a:ext>
          </a:extLst>
        </xdr:cNvPr>
        <xdr:cNvSpPr txBox="1"/>
      </xdr:nvSpPr>
      <xdr:spPr>
        <a:xfrm>
          <a:off x="191785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200-00000A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22411</xdr:colOff>
      <xdr:row>0</xdr:row>
      <xdr:rowOff>89647</xdr:rowOff>
    </xdr:from>
    <xdr:to>
      <xdr:col>1</xdr:col>
      <xdr:colOff>28575</xdr:colOff>
      <xdr:row>2</xdr:row>
      <xdr:rowOff>285751</xdr:rowOff>
    </xdr:to>
    <xdr:pic>
      <xdr:nvPicPr>
        <xdr:cNvPr id="6" name="Imagen 10" descr="LOG-INTER-NET">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89647"/>
          <a:ext cx="834839" cy="92000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397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9286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10</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397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9286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764128</xdr:colOff>
      <xdr:row>2</xdr:row>
      <xdr:rowOff>171451</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70292" cy="8723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100-000002000000}"/>
            </a:ext>
          </a:extLst>
        </xdr:cNvPr>
        <xdr:cNvSpPr txBox="1"/>
      </xdr:nvSpPr>
      <xdr:spPr>
        <a:xfrm>
          <a:off x="166830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100-000003000000}"/>
            </a:ext>
          </a:extLst>
        </xdr:cNvPr>
        <xdr:cNvSpPr txBox="1"/>
      </xdr:nvSpPr>
      <xdr:spPr>
        <a:xfrm>
          <a:off x="8248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100-000004000000}"/>
            </a:ext>
          </a:extLst>
        </xdr:cNvPr>
        <xdr:cNvSpPr txBox="1"/>
      </xdr:nvSpPr>
      <xdr:spPr>
        <a:xfrm>
          <a:off x="166830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100-000005000000}"/>
            </a:ext>
          </a:extLst>
        </xdr:cNvPr>
        <xdr:cNvSpPr txBox="1"/>
      </xdr:nvSpPr>
      <xdr:spPr>
        <a:xfrm>
          <a:off x="8248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22411</xdr:colOff>
      <xdr:row>0</xdr:row>
      <xdr:rowOff>89646</xdr:rowOff>
    </xdr:from>
    <xdr:to>
      <xdr:col>0</xdr:col>
      <xdr:colOff>788893</xdr:colOff>
      <xdr:row>2</xdr:row>
      <xdr:rowOff>279565</xdr:rowOff>
    </xdr:to>
    <xdr:pic>
      <xdr:nvPicPr>
        <xdr:cNvPr id="6" name="Imagen 5" descr="LOG-INTER-NET">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89646"/>
          <a:ext cx="766482" cy="9200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201787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10582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000-000004000000}"/>
            </a:ext>
          </a:extLst>
        </xdr:cNvPr>
        <xdr:cNvSpPr txBox="1"/>
      </xdr:nvSpPr>
      <xdr:spPr>
        <a:xfrm>
          <a:off x="201787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000-000005000000}"/>
            </a:ext>
          </a:extLst>
        </xdr:cNvPr>
        <xdr:cNvSpPr txBox="1"/>
      </xdr:nvSpPr>
      <xdr:spPr>
        <a:xfrm>
          <a:off x="10582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22411</xdr:colOff>
      <xdr:row>0</xdr:row>
      <xdr:rowOff>33617</xdr:rowOff>
    </xdr:from>
    <xdr:to>
      <xdr:col>0</xdr:col>
      <xdr:colOff>788893</xdr:colOff>
      <xdr:row>2</xdr:row>
      <xdr:rowOff>100853</xdr:rowOff>
    </xdr:to>
    <xdr:pic>
      <xdr:nvPicPr>
        <xdr:cNvPr id="6" name="Imagen 5" descr="LOG-INTER-NET">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33617"/>
          <a:ext cx="766482" cy="79561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7" name="2 CuadroTexto">
          <a:extLst>
            <a:ext uri="{FF2B5EF4-FFF2-40B4-BE49-F238E27FC236}">
              <a16:creationId xmlns:a16="http://schemas.microsoft.com/office/drawing/2014/main" id="{00000000-0008-0000-0200-000007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8" name="3 CuadroTexto">
          <a:extLst>
            <a:ext uri="{FF2B5EF4-FFF2-40B4-BE49-F238E27FC236}">
              <a16:creationId xmlns:a16="http://schemas.microsoft.com/office/drawing/2014/main" id="{00000000-0008-0000-0200-000008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9" name="2 CuadroTexto">
          <a:extLst>
            <a:ext uri="{FF2B5EF4-FFF2-40B4-BE49-F238E27FC236}">
              <a16:creationId xmlns:a16="http://schemas.microsoft.com/office/drawing/2014/main" id="{00000000-0008-0000-0200-000009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10" name="3 CuadroTexto">
          <a:extLst>
            <a:ext uri="{FF2B5EF4-FFF2-40B4-BE49-F238E27FC236}">
              <a16:creationId xmlns:a16="http://schemas.microsoft.com/office/drawing/2014/main" id="{00000000-0008-0000-0200-00000A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22411</xdr:colOff>
      <xdr:row>0</xdr:row>
      <xdr:rowOff>89647</xdr:rowOff>
    </xdr:from>
    <xdr:to>
      <xdr:col>1</xdr:col>
      <xdr:colOff>28575</xdr:colOff>
      <xdr:row>2</xdr:row>
      <xdr:rowOff>285751</xdr:rowOff>
    </xdr:to>
    <xdr:pic>
      <xdr:nvPicPr>
        <xdr:cNvPr id="11" name="Imagen 10" descr="LOG-INTER-NET">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89647"/>
          <a:ext cx="834839" cy="92000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750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8658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893668</xdr:colOff>
      <xdr:row>2</xdr:row>
      <xdr:rowOff>161926</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66482" cy="86285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893668</xdr:colOff>
      <xdr:row>2</xdr:row>
      <xdr:rowOff>923926</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66482" cy="86285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300-000003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300-000004000000}"/>
            </a:ext>
          </a:extLst>
        </xdr:cNvPr>
        <xdr:cNvSpPr txBox="1"/>
      </xdr:nvSpPr>
      <xdr:spPr>
        <a:xfrm>
          <a:off x="182832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300-000005000000}"/>
            </a:ext>
          </a:extLst>
        </xdr:cNvPr>
        <xdr:cNvSpPr txBox="1"/>
      </xdr:nvSpPr>
      <xdr:spPr>
        <a:xfrm>
          <a:off x="108585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127186</xdr:colOff>
      <xdr:row>0</xdr:row>
      <xdr:rowOff>22972</xdr:rowOff>
    </xdr:from>
    <xdr:to>
      <xdr:col>0</xdr:col>
      <xdr:colOff>760318</xdr:colOff>
      <xdr:row>2</xdr:row>
      <xdr:rowOff>161926</xdr:rowOff>
    </xdr:to>
    <xdr:pic>
      <xdr:nvPicPr>
        <xdr:cNvPr id="6" name="Imagen 5" descr="LOG-INTER-NET">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186" y="22972"/>
          <a:ext cx="766482" cy="86285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0000000-0008-0000-0200-000007000000}"/>
            </a:ext>
          </a:extLst>
        </xdr:cNvPr>
        <xdr:cNvSpPr txBox="1"/>
      </xdr:nvSpPr>
      <xdr:spPr>
        <a:xfrm>
          <a:off x="18540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00000000-0008-0000-0200-000008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00000000-0008-0000-0200-000009000000}"/>
            </a:ext>
          </a:extLst>
        </xdr:cNvPr>
        <xdr:cNvSpPr txBox="1"/>
      </xdr:nvSpPr>
      <xdr:spPr>
        <a:xfrm>
          <a:off x="185404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00000000-0008-0000-0200-00000A000000}"/>
            </a:ext>
          </a:extLst>
        </xdr:cNvPr>
        <xdr:cNvSpPr txBox="1"/>
      </xdr:nvSpPr>
      <xdr:spPr>
        <a:xfrm>
          <a:off x="91821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22411</xdr:colOff>
      <xdr:row>0</xdr:row>
      <xdr:rowOff>89648</xdr:rowOff>
    </xdr:from>
    <xdr:to>
      <xdr:col>1</xdr:col>
      <xdr:colOff>533400</xdr:colOff>
      <xdr:row>2</xdr:row>
      <xdr:rowOff>400051</xdr:rowOff>
    </xdr:to>
    <xdr:pic>
      <xdr:nvPicPr>
        <xdr:cNvPr id="6" name="Imagen 5" descr="LOG-INTER-NET">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89648"/>
          <a:ext cx="1177739" cy="75807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11</xdr:col>
      <xdr:colOff>1928812</xdr:colOff>
      <xdr:row>0</xdr:row>
      <xdr:rowOff>0</xdr:rowOff>
    </xdr:from>
    <xdr:ext cx="184731" cy="264560"/>
    <xdr:sp macro="" textlink="">
      <xdr:nvSpPr>
        <xdr:cNvPr id="2" name="2 CuadroTexto">
          <a:extLst>
            <a:ext uri="{FF2B5EF4-FFF2-40B4-BE49-F238E27FC236}">
              <a16:creationId xmlns:a16="http://schemas.microsoft.com/office/drawing/2014/main" id="{0974F6D8-3A98-40B9-8F5D-00129F687C99}"/>
            </a:ext>
          </a:extLst>
        </xdr:cNvPr>
        <xdr:cNvSpPr txBox="1"/>
      </xdr:nvSpPr>
      <xdr:spPr>
        <a:xfrm>
          <a:off x="132445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3" name="3 CuadroTexto">
          <a:extLst>
            <a:ext uri="{FF2B5EF4-FFF2-40B4-BE49-F238E27FC236}">
              <a16:creationId xmlns:a16="http://schemas.microsoft.com/office/drawing/2014/main" id="{CD3EAE75-30D8-4DB6-9218-69D9630E5800}"/>
            </a:ext>
          </a:extLst>
        </xdr:cNvPr>
        <xdr:cNvSpPr txBox="1"/>
      </xdr:nvSpPr>
      <xdr:spPr>
        <a:xfrm>
          <a:off x="5857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11</xdr:col>
      <xdr:colOff>1928812</xdr:colOff>
      <xdr:row>0</xdr:row>
      <xdr:rowOff>0</xdr:rowOff>
    </xdr:from>
    <xdr:ext cx="184731" cy="264560"/>
    <xdr:sp macro="" textlink="">
      <xdr:nvSpPr>
        <xdr:cNvPr id="4" name="2 CuadroTexto">
          <a:extLst>
            <a:ext uri="{FF2B5EF4-FFF2-40B4-BE49-F238E27FC236}">
              <a16:creationId xmlns:a16="http://schemas.microsoft.com/office/drawing/2014/main" id="{424E9760-6022-4060-8E73-59440ACC63B3}"/>
            </a:ext>
          </a:extLst>
        </xdr:cNvPr>
        <xdr:cNvSpPr txBox="1"/>
      </xdr:nvSpPr>
      <xdr:spPr>
        <a:xfrm>
          <a:off x="1324451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0</xdr:colOff>
      <xdr:row>0</xdr:row>
      <xdr:rowOff>0</xdr:rowOff>
    </xdr:from>
    <xdr:ext cx="184731" cy="264560"/>
    <xdr:sp macro="" textlink="">
      <xdr:nvSpPr>
        <xdr:cNvPr id="5" name="3 CuadroTexto">
          <a:extLst>
            <a:ext uri="{FF2B5EF4-FFF2-40B4-BE49-F238E27FC236}">
              <a16:creationId xmlns:a16="http://schemas.microsoft.com/office/drawing/2014/main" id="{1F7FBFE6-DD62-4CDD-B79A-773B9832DFE8}"/>
            </a:ext>
          </a:extLst>
        </xdr:cNvPr>
        <xdr:cNvSpPr txBox="1"/>
      </xdr:nvSpPr>
      <xdr:spPr>
        <a:xfrm>
          <a:off x="5857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0</xdr:col>
      <xdr:colOff>136711</xdr:colOff>
      <xdr:row>0</xdr:row>
      <xdr:rowOff>89647</xdr:rowOff>
    </xdr:from>
    <xdr:to>
      <xdr:col>0</xdr:col>
      <xdr:colOff>647700</xdr:colOff>
      <xdr:row>2</xdr:row>
      <xdr:rowOff>161925</xdr:rowOff>
    </xdr:to>
    <xdr:pic>
      <xdr:nvPicPr>
        <xdr:cNvPr id="6" name="Imagen 5" descr="LOG-INTER-NET">
          <a:extLst>
            <a:ext uri="{FF2B5EF4-FFF2-40B4-BE49-F238E27FC236}">
              <a16:creationId xmlns:a16="http://schemas.microsoft.com/office/drawing/2014/main" id="{8FEF9E9A-D438-4E0A-9010-84D9DCF8211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11" y="89647"/>
          <a:ext cx="510989" cy="45327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Q39"/>
  <sheetViews>
    <sheetView showGridLines="0" tabSelected="1" zoomScale="85" zoomScaleNormal="85" workbookViewId="0">
      <selection activeCell="O27" sqref="O27"/>
    </sheetView>
  </sheetViews>
  <sheetFormatPr baseColWidth="10" defaultRowHeight="15" x14ac:dyDescent="0.25"/>
  <cols>
    <col min="2" max="2" width="13.28515625" customWidth="1"/>
    <col min="3" max="3" width="9.85546875" customWidth="1"/>
    <col min="4" max="4" width="4.42578125" customWidth="1"/>
    <col min="10" max="10" width="7.7109375" customWidth="1"/>
    <col min="11" max="11" width="9.140625" customWidth="1"/>
    <col min="12" max="12" width="12.42578125" customWidth="1"/>
  </cols>
  <sheetData>
    <row r="1" spans="2:15" ht="23.25" customHeight="1" x14ac:dyDescent="0.25">
      <c r="B1" s="157"/>
      <c r="C1" s="158"/>
      <c r="D1" s="159"/>
      <c r="E1" s="166" t="s">
        <v>609</v>
      </c>
      <c r="F1" s="167"/>
      <c r="G1" s="167"/>
      <c r="H1" s="167"/>
      <c r="I1" s="167"/>
      <c r="J1" s="167"/>
      <c r="K1" s="168"/>
      <c r="L1" s="169" t="s">
        <v>605</v>
      </c>
      <c r="M1" s="170"/>
      <c r="N1" s="169" t="s">
        <v>2</v>
      </c>
      <c r="O1" s="170"/>
    </row>
    <row r="2" spans="2:15" ht="15" customHeight="1" x14ac:dyDescent="0.25">
      <c r="B2" s="160"/>
      <c r="C2" s="161"/>
      <c r="D2" s="162"/>
      <c r="E2" s="171" t="s">
        <v>5</v>
      </c>
      <c r="F2" s="172"/>
      <c r="G2" s="172"/>
      <c r="H2" s="172"/>
      <c r="I2" s="172"/>
      <c r="J2" s="172"/>
      <c r="K2" s="173"/>
      <c r="L2" s="169" t="s">
        <v>606</v>
      </c>
      <c r="M2" s="170"/>
      <c r="N2" s="177" t="s">
        <v>616</v>
      </c>
      <c r="O2" s="178"/>
    </row>
    <row r="3" spans="2:15" ht="20.25" customHeight="1" x14ac:dyDescent="0.25">
      <c r="B3" s="163"/>
      <c r="C3" s="164"/>
      <c r="D3" s="165"/>
      <c r="E3" s="174"/>
      <c r="F3" s="175"/>
      <c r="G3" s="175"/>
      <c r="H3" s="175"/>
      <c r="I3" s="175"/>
      <c r="J3" s="175"/>
      <c r="K3" s="176"/>
      <c r="L3" s="169" t="s">
        <v>607</v>
      </c>
      <c r="M3" s="170"/>
      <c r="N3" s="179" t="s">
        <v>608</v>
      </c>
      <c r="O3" s="180"/>
    </row>
    <row r="4" spans="2:15" ht="15" customHeight="1" x14ac:dyDescent="0.25"/>
    <row r="5" spans="2:15" ht="15.75" customHeight="1" x14ac:dyDescent="0.25"/>
    <row r="6" spans="2:15" ht="15" customHeight="1" x14ac:dyDescent="0.25"/>
    <row r="7" spans="2:15" ht="15" customHeight="1" x14ac:dyDescent="0.25"/>
    <row r="8" spans="2:15" ht="15.75" customHeight="1" x14ac:dyDescent="0.25"/>
    <row r="9" spans="2:15" ht="15" customHeight="1" x14ac:dyDescent="0.25"/>
    <row r="10" spans="2:15" ht="15.75" customHeight="1" x14ac:dyDescent="0.25"/>
    <row r="11" spans="2:15" ht="18" customHeight="1" x14ac:dyDescent="0.25"/>
    <row r="12" spans="2:15" ht="18" customHeight="1" x14ac:dyDescent="0.25"/>
    <row r="13" spans="2:15" ht="21" customHeight="1" x14ac:dyDescent="0.25"/>
    <row r="14" spans="2:15" ht="15.75" customHeight="1" x14ac:dyDescent="0.25"/>
    <row r="15" spans="2:15" ht="15.75" customHeight="1" x14ac:dyDescent="0.25"/>
    <row r="16" spans="2:15" ht="15" customHeight="1" x14ac:dyDescent="0.25"/>
    <row r="17" spans="17:17" ht="15" customHeight="1" x14ac:dyDescent="0.25">
      <c r="Q17" t="s">
        <v>670</v>
      </c>
    </row>
    <row r="18" spans="17:17" ht="23.25" customHeight="1" x14ac:dyDescent="0.25"/>
    <row r="21" spans="17:17" ht="15" customHeight="1" x14ac:dyDescent="0.25"/>
    <row r="22" spans="17:17" ht="18.75" customHeight="1" x14ac:dyDescent="0.25"/>
    <row r="23" spans="17:17" ht="19.5" customHeight="1" x14ac:dyDescent="0.25"/>
    <row r="26" spans="17:17" ht="15" customHeight="1" x14ac:dyDescent="0.25"/>
    <row r="27" spans="17:17" ht="15.75" customHeight="1" x14ac:dyDescent="0.25"/>
    <row r="28" spans="17:17" ht="15" customHeight="1" x14ac:dyDescent="0.25"/>
    <row r="29" spans="17:17" ht="21.75" customHeight="1" x14ac:dyDescent="0.25"/>
    <row r="30" spans="17:17" ht="15.75" customHeight="1" x14ac:dyDescent="0.25"/>
    <row r="31" spans="17:17" ht="15" customHeight="1" x14ac:dyDescent="0.25"/>
    <row r="32" spans="17:17" ht="15.75" customHeight="1" x14ac:dyDescent="0.25"/>
    <row r="34" spans="1:15" ht="15" customHeight="1" x14ac:dyDescent="0.25">
      <c r="A34" s="153" t="s">
        <v>610</v>
      </c>
      <c r="B34" s="153"/>
      <c r="C34" s="133" t="s">
        <v>171</v>
      </c>
      <c r="D34" s="154" t="s">
        <v>611</v>
      </c>
      <c r="E34" s="155"/>
      <c r="F34" s="155"/>
      <c r="G34" s="155"/>
      <c r="H34" s="155"/>
      <c r="I34" s="155"/>
      <c r="J34" s="155"/>
      <c r="K34" s="155"/>
      <c r="L34" s="156"/>
      <c r="M34" s="154" t="s">
        <v>260</v>
      </c>
      <c r="N34" s="155"/>
      <c r="O34" s="156"/>
    </row>
    <row r="35" spans="1:15" ht="30" customHeight="1" x14ac:dyDescent="0.25">
      <c r="A35" s="149">
        <v>43291</v>
      </c>
      <c r="B35" s="149"/>
      <c r="C35" s="134">
        <v>1</v>
      </c>
      <c r="D35" s="151" t="s">
        <v>173</v>
      </c>
      <c r="E35" s="152"/>
      <c r="F35" s="152"/>
      <c r="G35" s="152"/>
      <c r="H35" s="152"/>
      <c r="I35" s="152"/>
      <c r="J35" s="152"/>
      <c r="K35" s="152"/>
      <c r="L35" s="152"/>
      <c r="M35" s="151" t="s">
        <v>614</v>
      </c>
      <c r="N35" s="152"/>
      <c r="O35" s="152"/>
    </row>
    <row r="36" spans="1:15" ht="37.5" customHeight="1" x14ac:dyDescent="0.25">
      <c r="A36" s="149">
        <v>43646</v>
      </c>
      <c r="B36" s="149"/>
      <c r="C36" s="134">
        <v>2</v>
      </c>
      <c r="D36" s="151" t="s">
        <v>175</v>
      </c>
      <c r="E36" s="152"/>
      <c r="F36" s="152"/>
      <c r="G36" s="152"/>
      <c r="H36" s="152"/>
      <c r="I36" s="152"/>
      <c r="J36" s="152"/>
      <c r="K36" s="152"/>
      <c r="L36" s="152"/>
      <c r="M36" s="151" t="s">
        <v>612</v>
      </c>
      <c r="N36" s="152"/>
      <c r="O36" s="152"/>
    </row>
    <row r="37" spans="1:15" ht="37.5" customHeight="1" x14ac:dyDescent="0.25">
      <c r="A37" s="149">
        <v>44377</v>
      </c>
      <c r="B37" s="150"/>
      <c r="C37" s="134">
        <v>3</v>
      </c>
      <c r="D37" s="151" t="s">
        <v>173</v>
      </c>
      <c r="E37" s="152"/>
      <c r="F37" s="152"/>
      <c r="G37" s="152"/>
      <c r="H37" s="152"/>
      <c r="I37" s="152"/>
      <c r="J37" s="152"/>
      <c r="K37" s="152"/>
      <c r="L37" s="152"/>
      <c r="M37" s="151" t="s">
        <v>613</v>
      </c>
      <c r="N37" s="152"/>
      <c r="O37" s="152"/>
    </row>
    <row r="38" spans="1:15" ht="30" customHeight="1" x14ac:dyDescent="0.25">
      <c r="A38" s="149">
        <v>44488</v>
      </c>
      <c r="B38" s="150"/>
      <c r="C38" s="134">
        <v>4</v>
      </c>
      <c r="D38" s="151" t="s">
        <v>604</v>
      </c>
      <c r="E38" s="152"/>
      <c r="F38" s="152"/>
      <c r="G38" s="152"/>
      <c r="H38" s="152"/>
      <c r="I38" s="152"/>
      <c r="J38" s="152"/>
      <c r="K38" s="152"/>
      <c r="L38" s="152"/>
      <c r="M38" s="151" t="s">
        <v>613</v>
      </c>
      <c r="N38" s="152"/>
      <c r="O38" s="152"/>
    </row>
    <row r="39" spans="1:15" ht="42" customHeight="1" x14ac:dyDescent="0.25">
      <c r="A39" s="149">
        <v>44522</v>
      </c>
      <c r="B39" s="150"/>
      <c r="C39" s="134">
        <v>5</v>
      </c>
      <c r="D39" s="151" t="s">
        <v>665</v>
      </c>
      <c r="E39" s="152"/>
      <c r="F39" s="152"/>
      <c r="G39" s="152"/>
      <c r="H39" s="152"/>
      <c r="I39" s="152"/>
      <c r="J39" s="152"/>
      <c r="K39" s="152"/>
      <c r="L39" s="152"/>
      <c r="M39" s="151" t="s">
        <v>666</v>
      </c>
      <c r="N39" s="152"/>
      <c r="O39" s="152"/>
    </row>
  </sheetData>
  <mergeCells count="27">
    <mergeCell ref="A39:B39"/>
    <mergeCell ref="D39:L39"/>
    <mergeCell ref="M39:O39"/>
    <mergeCell ref="B1:D3"/>
    <mergeCell ref="E1:K1"/>
    <mergeCell ref="L1:M1"/>
    <mergeCell ref="N1:O1"/>
    <mergeCell ref="E2:K3"/>
    <mergeCell ref="L2:M2"/>
    <mergeCell ref="N2:O2"/>
    <mergeCell ref="L3:M3"/>
    <mergeCell ref="N3:O3"/>
    <mergeCell ref="A35:B35"/>
    <mergeCell ref="D35:L35"/>
    <mergeCell ref="M35:O35"/>
    <mergeCell ref="M38:O38"/>
    <mergeCell ref="A34:B34"/>
    <mergeCell ref="D34:L34"/>
    <mergeCell ref="M34:O34"/>
    <mergeCell ref="A36:B36"/>
    <mergeCell ref="D36:L36"/>
    <mergeCell ref="M36:O36"/>
    <mergeCell ref="A37:B37"/>
    <mergeCell ref="A38:B38"/>
    <mergeCell ref="D37:L37"/>
    <mergeCell ref="M37:O37"/>
    <mergeCell ref="D38:L3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M100"/>
  <sheetViews>
    <sheetView topLeftCell="A10" zoomScaleNormal="100" workbookViewId="0">
      <selection activeCell="M17" sqref="M17:M19"/>
    </sheetView>
  </sheetViews>
  <sheetFormatPr baseColWidth="10" defaultRowHeight="15" x14ac:dyDescent="0.25"/>
  <cols>
    <col min="1" max="1" width="11.42578125" customWidth="1"/>
    <col min="2" max="2" width="22.28515625" customWidth="1"/>
    <col min="3" max="3" width="48.140625" customWidth="1"/>
    <col min="4" max="4" width="20.7109375" customWidth="1"/>
    <col min="5" max="5" width="15.42578125" customWidth="1"/>
    <col min="6" max="6" width="26.140625" customWidth="1"/>
    <col min="7" max="7" width="25" customWidth="1"/>
    <col min="8" max="8" width="16.28515625" customWidth="1"/>
    <col min="9" max="9" width="12.140625" customWidth="1"/>
    <col min="10" max="10" width="18.28515625" customWidth="1"/>
    <col min="11" max="11" width="15.140625" customWidth="1"/>
    <col min="12" max="12" width="12" customWidth="1"/>
    <col min="13" max="13" width="18.7109375" customWidth="1"/>
  </cols>
  <sheetData>
    <row r="1" spans="1:13" x14ac:dyDescent="0.25">
      <c r="A1" s="188"/>
      <c r="B1" s="189" t="s">
        <v>0</v>
      </c>
      <c r="C1" s="190"/>
      <c r="D1" s="190"/>
      <c r="E1" s="190"/>
      <c r="F1" s="190"/>
      <c r="G1" s="190"/>
      <c r="H1" s="190"/>
      <c r="I1" s="190"/>
      <c r="J1" s="190"/>
      <c r="K1" s="191"/>
      <c r="L1" s="43" t="s">
        <v>1</v>
      </c>
      <c r="M1" s="36" t="s">
        <v>2</v>
      </c>
    </row>
    <row r="2" spans="1:13" x14ac:dyDescent="0.25">
      <c r="A2" s="188"/>
      <c r="B2" s="192"/>
      <c r="C2" s="193"/>
      <c r="D2" s="193"/>
      <c r="E2" s="193"/>
      <c r="F2" s="193"/>
      <c r="G2" s="193"/>
      <c r="H2" s="193"/>
      <c r="I2" s="193"/>
      <c r="J2" s="193"/>
      <c r="K2" s="194"/>
      <c r="L2" s="43" t="s">
        <v>3</v>
      </c>
      <c r="M2" s="38" t="s">
        <v>4</v>
      </c>
    </row>
    <row r="3" spans="1:13" ht="20.25" x14ac:dyDescent="0.25">
      <c r="A3" s="188"/>
      <c r="B3" s="195" t="s">
        <v>5</v>
      </c>
      <c r="C3" s="196"/>
      <c r="D3" s="196"/>
      <c r="E3" s="196"/>
      <c r="F3" s="196"/>
      <c r="G3" s="196"/>
      <c r="H3" s="196"/>
      <c r="I3" s="196"/>
      <c r="J3" s="196"/>
      <c r="K3" s="197"/>
      <c r="L3" s="43" t="s">
        <v>6</v>
      </c>
      <c r="M3" s="36" t="s">
        <v>7</v>
      </c>
    </row>
    <row r="4" spans="1:13" ht="15.75" x14ac:dyDescent="0.25">
      <c r="A4" s="203" t="s">
        <v>8</v>
      </c>
      <c r="B4" s="204" t="s">
        <v>9</v>
      </c>
      <c r="C4" s="206" t="s">
        <v>10</v>
      </c>
      <c r="D4" s="206" t="s">
        <v>11</v>
      </c>
      <c r="E4" s="204" t="s">
        <v>12</v>
      </c>
      <c r="F4" s="204" t="s">
        <v>13</v>
      </c>
      <c r="G4" s="204" t="s">
        <v>14</v>
      </c>
      <c r="H4" s="204" t="s">
        <v>575</v>
      </c>
      <c r="I4" s="204" t="s">
        <v>264</v>
      </c>
      <c r="J4" s="206"/>
      <c r="K4" s="206"/>
      <c r="L4" s="207"/>
      <c r="M4" s="198" t="s">
        <v>263</v>
      </c>
    </row>
    <row r="5" spans="1:13" ht="30" x14ac:dyDescent="0.25">
      <c r="A5" s="203"/>
      <c r="B5" s="205"/>
      <c r="C5" s="207"/>
      <c r="D5" s="207"/>
      <c r="E5" s="205"/>
      <c r="F5" s="205"/>
      <c r="G5" s="205"/>
      <c r="H5" s="205"/>
      <c r="I5" s="85" t="s">
        <v>19</v>
      </c>
      <c r="J5" s="85" t="s">
        <v>20</v>
      </c>
      <c r="K5" s="85" t="s">
        <v>21</v>
      </c>
      <c r="L5" s="86" t="s">
        <v>22</v>
      </c>
      <c r="M5" s="198"/>
    </row>
    <row r="6" spans="1:13" ht="18" x14ac:dyDescent="0.25">
      <c r="A6" s="201" t="s">
        <v>25</v>
      </c>
      <c r="B6" s="202"/>
      <c r="C6" s="202"/>
      <c r="D6" s="202"/>
      <c r="E6" s="202"/>
      <c r="F6" s="202"/>
      <c r="G6" s="202"/>
      <c r="H6" s="202"/>
      <c r="I6" s="202"/>
      <c r="J6" s="202"/>
      <c r="K6" s="202"/>
      <c r="L6" s="202"/>
      <c r="M6" s="202"/>
    </row>
    <row r="7" spans="1:13" x14ac:dyDescent="0.25">
      <c r="A7" s="229" t="s">
        <v>315</v>
      </c>
      <c r="B7" s="230"/>
      <c r="C7" s="230"/>
      <c r="D7" s="230"/>
      <c r="E7" s="230"/>
      <c r="F7" s="230"/>
      <c r="G7" s="230"/>
      <c r="H7" s="230"/>
      <c r="I7" s="230"/>
      <c r="J7" s="230"/>
      <c r="K7" s="230"/>
      <c r="L7" s="230"/>
      <c r="M7" s="230"/>
    </row>
    <row r="8" spans="1:13" ht="63.75" x14ac:dyDescent="0.25">
      <c r="A8" s="89">
        <f>'Calidad Ambiental'!A100+1</f>
        <v>118</v>
      </c>
      <c r="B8" s="89" t="s">
        <v>75</v>
      </c>
      <c r="C8" s="7" t="s">
        <v>322</v>
      </c>
      <c r="D8" s="28" t="s">
        <v>318</v>
      </c>
      <c r="E8" s="28" t="s">
        <v>98</v>
      </c>
      <c r="F8" s="28" t="s">
        <v>316</v>
      </c>
      <c r="G8" s="28" t="s">
        <v>316</v>
      </c>
      <c r="H8" s="28" t="s">
        <v>289</v>
      </c>
      <c r="I8" s="49">
        <v>3</v>
      </c>
      <c r="J8" s="49">
        <v>3</v>
      </c>
      <c r="K8" s="49">
        <v>3</v>
      </c>
      <c r="L8" s="49">
        <f t="shared" ref="L8:L14" si="0">I8+J8+K8</f>
        <v>9</v>
      </c>
      <c r="M8" s="50" t="str">
        <f t="shared" ref="M8:M14" si="1">IF(L8&lt;=5,"BAJO",IF(L8=6,"MEDIO","ALTO"))</f>
        <v>ALTO</v>
      </c>
    </row>
    <row r="9" spans="1:13" ht="38.25" x14ac:dyDescent="0.25">
      <c r="A9" s="89">
        <f t="shared" ref="A9:A14" si="2">A8+1</f>
        <v>119</v>
      </c>
      <c r="B9" s="89" t="s">
        <v>77</v>
      </c>
      <c r="C9" s="7" t="s">
        <v>323</v>
      </c>
      <c r="D9" s="28" t="s">
        <v>318</v>
      </c>
      <c r="E9" s="28" t="s">
        <v>98</v>
      </c>
      <c r="F9" s="28" t="s">
        <v>316</v>
      </c>
      <c r="G9" s="28" t="s">
        <v>316</v>
      </c>
      <c r="H9" s="28" t="s">
        <v>289</v>
      </c>
      <c r="I9" s="49">
        <v>2</v>
      </c>
      <c r="J9" s="49">
        <v>3</v>
      </c>
      <c r="K9" s="49">
        <v>2</v>
      </c>
      <c r="L9" s="49">
        <f t="shared" si="0"/>
        <v>7</v>
      </c>
      <c r="M9" s="50" t="str">
        <f t="shared" si="1"/>
        <v>ALTO</v>
      </c>
    </row>
    <row r="10" spans="1:13" ht="63.75" x14ac:dyDescent="0.25">
      <c r="A10" s="89">
        <f t="shared" si="2"/>
        <v>120</v>
      </c>
      <c r="B10" s="89" t="s">
        <v>324</v>
      </c>
      <c r="C10" s="7" t="s">
        <v>325</v>
      </c>
      <c r="D10" s="28" t="s">
        <v>318</v>
      </c>
      <c r="E10" s="28" t="s">
        <v>98</v>
      </c>
      <c r="F10" s="28" t="s">
        <v>316</v>
      </c>
      <c r="G10" s="28" t="s">
        <v>316</v>
      </c>
      <c r="H10" s="28" t="s">
        <v>289</v>
      </c>
      <c r="I10" s="49">
        <v>2</v>
      </c>
      <c r="J10" s="49">
        <v>1</v>
      </c>
      <c r="K10" s="49">
        <v>1</v>
      </c>
      <c r="L10" s="49">
        <f t="shared" si="0"/>
        <v>4</v>
      </c>
      <c r="M10" s="50" t="str">
        <f t="shared" si="1"/>
        <v>BAJO</v>
      </c>
    </row>
    <row r="11" spans="1:13" ht="114.75" x14ac:dyDescent="0.25">
      <c r="A11" s="89">
        <f t="shared" si="2"/>
        <v>121</v>
      </c>
      <c r="B11" s="105" t="s">
        <v>650</v>
      </c>
      <c r="C11" s="102" t="s">
        <v>326</v>
      </c>
      <c r="D11" s="100" t="s">
        <v>318</v>
      </c>
      <c r="E11" s="100" t="s">
        <v>64</v>
      </c>
      <c r="F11" s="100" t="s">
        <v>327</v>
      </c>
      <c r="G11" s="100" t="s">
        <v>327</v>
      </c>
      <c r="H11" s="100" t="s">
        <v>289</v>
      </c>
      <c r="I11" s="106">
        <v>3</v>
      </c>
      <c r="J11" s="106">
        <v>3</v>
      </c>
      <c r="K11" s="106">
        <v>3</v>
      </c>
      <c r="L11" s="49">
        <f t="shared" si="0"/>
        <v>9</v>
      </c>
      <c r="M11" s="50" t="str">
        <f t="shared" si="1"/>
        <v>ALTO</v>
      </c>
    </row>
    <row r="12" spans="1:13" ht="51" x14ac:dyDescent="0.25">
      <c r="A12" s="89">
        <f t="shared" si="2"/>
        <v>122</v>
      </c>
      <c r="B12" s="89" t="s">
        <v>419</v>
      </c>
      <c r="C12" s="7" t="s">
        <v>651</v>
      </c>
      <c r="D12" s="28" t="s">
        <v>532</v>
      </c>
      <c r="E12" s="28" t="s">
        <v>45</v>
      </c>
      <c r="F12" s="28" t="s">
        <v>327</v>
      </c>
      <c r="G12" s="28" t="s">
        <v>327</v>
      </c>
      <c r="H12" s="28" t="s">
        <v>289</v>
      </c>
      <c r="I12" s="49">
        <v>2</v>
      </c>
      <c r="J12" s="49">
        <v>1</v>
      </c>
      <c r="K12" s="49">
        <v>2</v>
      </c>
      <c r="L12" s="49">
        <f t="shared" si="0"/>
        <v>5</v>
      </c>
      <c r="M12" s="50" t="str">
        <f t="shared" si="1"/>
        <v>BAJO</v>
      </c>
    </row>
    <row r="13" spans="1:13" ht="51" x14ac:dyDescent="0.25">
      <c r="A13" s="89">
        <f t="shared" si="2"/>
        <v>123</v>
      </c>
      <c r="B13" s="89" t="s">
        <v>652</v>
      </c>
      <c r="C13" s="7" t="s">
        <v>328</v>
      </c>
      <c r="D13" s="28" t="s">
        <v>329</v>
      </c>
      <c r="E13" s="28" t="s">
        <v>330</v>
      </c>
      <c r="F13" s="28" t="s">
        <v>327</v>
      </c>
      <c r="G13" s="28" t="s">
        <v>327</v>
      </c>
      <c r="H13" s="28" t="s">
        <v>289</v>
      </c>
      <c r="I13" s="49">
        <v>1</v>
      </c>
      <c r="J13" s="49">
        <v>1</v>
      </c>
      <c r="K13" s="49">
        <v>1</v>
      </c>
      <c r="L13" s="49">
        <f t="shared" si="0"/>
        <v>3</v>
      </c>
      <c r="M13" s="50" t="str">
        <f t="shared" si="1"/>
        <v>BAJO</v>
      </c>
    </row>
    <row r="14" spans="1:13" ht="63.75" x14ac:dyDescent="0.25">
      <c r="A14" s="89">
        <f t="shared" si="2"/>
        <v>124</v>
      </c>
      <c r="B14" s="89" t="s">
        <v>331</v>
      </c>
      <c r="C14" s="7" t="s">
        <v>653</v>
      </c>
      <c r="D14" s="28" t="s">
        <v>318</v>
      </c>
      <c r="E14" s="28" t="s">
        <v>330</v>
      </c>
      <c r="F14" s="28" t="s">
        <v>327</v>
      </c>
      <c r="G14" s="28" t="s">
        <v>327</v>
      </c>
      <c r="H14" s="28" t="s">
        <v>289</v>
      </c>
      <c r="I14" s="49">
        <v>3</v>
      </c>
      <c r="J14" s="49">
        <v>1</v>
      </c>
      <c r="K14" s="49">
        <v>3</v>
      </c>
      <c r="L14" s="49">
        <f t="shared" si="0"/>
        <v>7</v>
      </c>
      <c r="M14" s="50" t="str">
        <f t="shared" si="1"/>
        <v>ALTO</v>
      </c>
    </row>
    <row r="16" spans="1:13" ht="15.75" thickBot="1" x14ac:dyDescent="0.3"/>
    <row r="17" spans="13:13" x14ac:dyDescent="0.25">
      <c r="M17" s="208" t="s">
        <v>615</v>
      </c>
    </row>
    <row r="18" spans="13:13" x14ac:dyDescent="0.25">
      <c r="M18" s="209"/>
    </row>
    <row r="19" spans="13:13" ht="15.75" thickBot="1" x14ac:dyDescent="0.3">
      <c r="M19" s="210"/>
    </row>
    <row r="100" spans="1:1" x14ac:dyDescent="0.25">
      <c r="A100">
        <f>MAX(A7:A99)</f>
        <v>124</v>
      </c>
    </row>
  </sheetData>
  <mergeCells count="16">
    <mergeCell ref="M17:M19"/>
    <mergeCell ref="M4:M5"/>
    <mergeCell ref="A6:M6"/>
    <mergeCell ref="A7:M7"/>
    <mergeCell ref="H4:H5"/>
    <mergeCell ref="A1:A3"/>
    <mergeCell ref="B1:K2"/>
    <mergeCell ref="B3:K3"/>
    <mergeCell ref="A4:A5"/>
    <mergeCell ref="B4:B5"/>
    <mergeCell ref="C4:C5"/>
    <mergeCell ref="D4:D5"/>
    <mergeCell ref="E4:E5"/>
    <mergeCell ref="F4:F5"/>
    <mergeCell ref="G4:G5"/>
    <mergeCell ref="I4:L4"/>
  </mergeCells>
  <conditionalFormatting sqref="M8:M14">
    <cfRule type="containsText" dxfId="45" priority="1" operator="containsText" text="Bajo">
      <formula>NOT(ISERROR(SEARCH("Bajo",M8)))</formula>
    </cfRule>
    <cfRule type="containsText" dxfId="44" priority="2" operator="containsText" text="Medio">
      <formula>NOT(ISERROR(SEARCH("Medio",M8)))</formula>
    </cfRule>
    <cfRule type="containsText" dxfId="43" priority="3" operator="containsText" text="Alto">
      <formula>NOT(ISERROR(SEARCH("Alto",M8)))</formula>
    </cfRule>
  </conditionalFormatting>
  <hyperlinks>
    <hyperlink ref="M17:M19" location="INDICE!A1" display="Indice"/>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BZ20"/>
  <sheetViews>
    <sheetView zoomScale="85" zoomScaleNormal="85" workbookViewId="0">
      <selection activeCell="M18" sqref="M18:M20"/>
    </sheetView>
  </sheetViews>
  <sheetFormatPr baseColWidth="10" defaultColWidth="11.42578125" defaultRowHeight="14.25" x14ac:dyDescent="0.2"/>
  <cols>
    <col min="1" max="1" width="14" style="29" customWidth="1"/>
    <col min="2" max="2" width="48.28515625" style="9" customWidth="1"/>
    <col min="3" max="3" width="48.7109375" style="2" customWidth="1"/>
    <col min="4" max="4" width="26.42578125" style="3" customWidth="1"/>
    <col min="5" max="5" width="13.7109375" style="3" customWidth="1"/>
    <col min="6" max="6" width="19.85546875" style="3" customWidth="1"/>
    <col min="7" max="8" width="18.7109375" style="3" customWidth="1"/>
    <col min="9" max="9" width="12" style="3" customWidth="1"/>
    <col min="10" max="10" width="17.7109375" style="3" customWidth="1"/>
    <col min="11" max="11" width="15.42578125" style="3" customWidth="1"/>
    <col min="12" max="12" width="15.7109375" style="3" bestFit="1" customWidth="1"/>
    <col min="13" max="13" width="21.28515625" style="1" customWidth="1"/>
    <col min="14" max="14" width="20.140625" style="1" customWidth="1"/>
    <col min="15" max="15" width="11.42578125" style="1"/>
    <col min="16" max="16" width="13.5703125" style="1" customWidth="1"/>
    <col min="17" max="16384" width="11.42578125" style="1"/>
  </cols>
  <sheetData>
    <row r="1" spans="1:78" customFormat="1" ht="36.75" customHeight="1" x14ac:dyDescent="0.25">
      <c r="A1" s="188"/>
      <c r="B1" s="189" t="s">
        <v>0</v>
      </c>
      <c r="C1" s="190"/>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customFormat="1" ht="20.25" customHeight="1" x14ac:dyDescent="0.25">
      <c r="A2" s="188"/>
      <c r="B2" s="192"/>
      <c r="C2" s="193"/>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customFormat="1" ht="21" customHeight="1" x14ac:dyDescent="0.25">
      <c r="A3" s="188"/>
      <c r="B3" s="195" t="s">
        <v>5</v>
      </c>
      <c r="C3" s="196"/>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34.5" customHeight="1" x14ac:dyDescent="0.2">
      <c r="A4" s="203" t="s">
        <v>8</v>
      </c>
      <c r="B4" s="204" t="s">
        <v>9</v>
      </c>
      <c r="C4" s="206" t="s">
        <v>10</v>
      </c>
      <c r="D4" s="206" t="s">
        <v>11</v>
      </c>
      <c r="E4" s="204" t="s">
        <v>12</v>
      </c>
      <c r="F4" s="204" t="s">
        <v>13</v>
      </c>
      <c r="G4" s="204" t="s">
        <v>14</v>
      </c>
      <c r="H4" s="204" t="s">
        <v>574</v>
      </c>
      <c r="I4" s="204" t="s">
        <v>264</v>
      </c>
      <c r="J4" s="206"/>
      <c r="K4" s="206"/>
      <c r="L4" s="207"/>
      <c r="M4" s="198" t="s">
        <v>263</v>
      </c>
    </row>
    <row r="5" spans="1:78" ht="40.5" customHeight="1" x14ac:dyDescent="0.2">
      <c r="A5" s="203"/>
      <c r="B5" s="205"/>
      <c r="C5" s="207"/>
      <c r="D5" s="207"/>
      <c r="E5" s="205"/>
      <c r="F5" s="205"/>
      <c r="G5" s="205"/>
      <c r="H5" s="205"/>
      <c r="I5" s="75" t="s">
        <v>19</v>
      </c>
      <c r="J5" s="75" t="s">
        <v>20</v>
      </c>
      <c r="K5" s="75" t="s">
        <v>21</v>
      </c>
      <c r="L5" s="76" t="s">
        <v>22</v>
      </c>
      <c r="M5" s="198"/>
    </row>
    <row r="6" spans="1:78" ht="27.75" customHeight="1" x14ac:dyDescent="0.2">
      <c r="A6" s="201" t="s">
        <v>25</v>
      </c>
      <c r="B6" s="202"/>
      <c r="C6" s="202"/>
      <c r="D6" s="202"/>
      <c r="E6" s="202"/>
      <c r="F6" s="202"/>
      <c r="G6" s="202"/>
      <c r="H6" s="202"/>
      <c r="I6" s="202"/>
      <c r="J6" s="202"/>
      <c r="K6" s="202"/>
      <c r="L6" s="202"/>
      <c r="M6" s="202"/>
      <c r="AB6" s="1" t="s">
        <v>27</v>
      </c>
    </row>
    <row r="7" spans="1:78" s="24" customFormat="1" ht="27" customHeight="1" x14ac:dyDescent="0.2">
      <c r="A7" s="229" t="s">
        <v>413</v>
      </c>
      <c r="B7" s="230"/>
      <c r="C7" s="230"/>
      <c r="D7" s="230"/>
      <c r="E7" s="230"/>
      <c r="F7" s="230"/>
      <c r="G7" s="230"/>
      <c r="H7" s="230"/>
      <c r="I7" s="230"/>
      <c r="J7" s="230"/>
      <c r="K7" s="230"/>
      <c r="L7" s="230"/>
      <c r="M7" s="230"/>
    </row>
    <row r="8" spans="1:78" ht="25.5" x14ac:dyDescent="0.2">
      <c r="A8" s="47">
        <f>'Control Interno disciplinario'!A100+1</f>
        <v>125</v>
      </c>
      <c r="B8" s="15" t="s">
        <v>403</v>
      </c>
      <c r="C8" s="15" t="s">
        <v>404</v>
      </c>
      <c r="D8" s="15" t="s">
        <v>405</v>
      </c>
      <c r="E8" s="15" t="s">
        <v>43</v>
      </c>
      <c r="F8" s="15" t="s">
        <v>406</v>
      </c>
      <c r="G8" s="15" t="s">
        <v>407</v>
      </c>
      <c r="H8" s="7" t="s">
        <v>287</v>
      </c>
      <c r="I8" s="49">
        <v>2</v>
      </c>
      <c r="J8" s="49">
        <v>2</v>
      </c>
      <c r="K8" s="49">
        <v>2</v>
      </c>
      <c r="L8" s="49">
        <v>6</v>
      </c>
      <c r="M8" s="98" t="str">
        <f>IF(L8&lt;=5,"Bajo",IF(L8=6,"Medio","Alto"))</f>
        <v>Medio</v>
      </c>
    </row>
    <row r="9" spans="1:78" ht="51" x14ac:dyDescent="0.2">
      <c r="A9" s="47">
        <f>A8+1</f>
        <v>126</v>
      </c>
      <c r="B9" s="15" t="s">
        <v>408</v>
      </c>
      <c r="C9" s="15" t="s">
        <v>409</v>
      </c>
      <c r="D9" s="15" t="s">
        <v>405</v>
      </c>
      <c r="E9" s="15" t="s">
        <v>43</v>
      </c>
      <c r="F9" s="15" t="s">
        <v>406</v>
      </c>
      <c r="G9" s="15" t="s">
        <v>407</v>
      </c>
      <c r="H9" s="7" t="s">
        <v>287</v>
      </c>
      <c r="I9" s="49">
        <v>2</v>
      </c>
      <c r="J9" s="49">
        <v>2</v>
      </c>
      <c r="K9" s="49">
        <v>2</v>
      </c>
      <c r="L9" s="49">
        <v>6</v>
      </c>
      <c r="M9" s="98" t="str">
        <f t="shared" ref="M9:M12" si="0">IF(L9&lt;=5,"Bajo",IF(L9=6,"Medio","Alto"))</f>
        <v>Medio</v>
      </c>
    </row>
    <row r="10" spans="1:78" ht="76.5" x14ac:dyDescent="0.2">
      <c r="A10" s="47">
        <f t="shared" ref="A10:A14" si="1">A9+1</f>
        <v>127</v>
      </c>
      <c r="B10" s="15" t="s">
        <v>584</v>
      </c>
      <c r="C10" s="15" t="s">
        <v>410</v>
      </c>
      <c r="D10" s="15" t="s">
        <v>405</v>
      </c>
      <c r="E10" s="15" t="s">
        <v>43</v>
      </c>
      <c r="F10" s="15" t="s">
        <v>406</v>
      </c>
      <c r="G10" s="15" t="s">
        <v>407</v>
      </c>
      <c r="H10" s="7" t="s">
        <v>287</v>
      </c>
      <c r="I10" s="49">
        <v>2</v>
      </c>
      <c r="J10" s="49">
        <v>2</v>
      </c>
      <c r="K10" s="49">
        <v>2</v>
      </c>
      <c r="L10" s="49">
        <v>6</v>
      </c>
      <c r="M10" s="98" t="str">
        <f t="shared" si="0"/>
        <v>Medio</v>
      </c>
    </row>
    <row r="11" spans="1:78" ht="25.5" x14ac:dyDescent="0.2">
      <c r="A11" s="47">
        <f t="shared" si="1"/>
        <v>128</v>
      </c>
      <c r="B11" s="15" t="s">
        <v>411</v>
      </c>
      <c r="C11" s="15" t="s">
        <v>412</v>
      </c>
      <c r="D11" s="15" t="s">
        <v>405</v>
      </c>
      <c r="E11" s="15" t="s">
        <v>43</v>
      </c>
      <c r="F11" s="15" t="s">
        <v>406</v>
      </c>
      <c r="G11" s="15" t="s">
        <v>407</v>
      </c>
      <c r="H11" s="7" t="s">
        <v>287</v>
      </c>
      <c r="I11" s="49">
        <v>2</v>
      </c>
      <c r="J11" s="49">
        <v>2</v>
      </c>
      <c r="K11" s="49">
        <v>2</v>
      </c>
      <c r="L11" s="49">
        <v>6</v>
      </c>
      <c r="M11" s="98" t="str">
        <f t="shared" si="0"/>
        <v>Medio</v>
      </c>
    </row>
    <row r="12" spans="1:78" ht="25.5" x14ac:dyDescent="0.2">
      <c r="A12" s="47">
        <f t="shared" si="1"/>
        <v>129</v>
      </c>
      <c r="B12" s="15" t="s">
        <v>640</v>
      </c>
      <c r="C12" s="15" t="s">
        <v>641</v>
      </c>
      <c r="D12" s="15" t="s">
        <v>405</v>
      </c>
      <c r="E12" s="15" t="s">
        <v>43</v>
      </c>
      <c r="F12" s="15" t="s">
        <v>406</v>
      </c>
      <c r="G12" s="15" t="s">
        <v>407</v>
      </c>
      <c r="H12" s="7" t="s">
        <v>287</v>
      </c>
      <c r="I12" s="49">
        <v>2</v>
      </c>
      <c r="J12" s="49">
        <v>2</v>
      </c>
      <c r="K12" s="49">
        <v>2</v>
      </c>
      <c r="L12" s="49">
        <v>6</v>
      </c>
      <c r="M12" s="50" t="str">
        <f t="shared" si="0"/>
        <v>Medio</v>
      </c>
    </row>
    <row r="13" spans="1:78" ht="25.5" x14ac:dyDescent="0.2">
      <c r="A13" s="47">
        <f t="shared" si="1"/>
        <v>130</v>
      </c>
      <c r="B13" s="15" t="s">
        <v>639</v>
      </c>
      <c r="C13" s="15" t="s">
        <v>642</v>
      </c>
      <c r="D13" s="15" t="s">
        <v>405</v>
      </c>
      <c r="E13" s="15" t="s">
        <v>43</v>
      </c>
      <c r="F13" s="15" t="s">
        <v>406</v>
      </c>
      <c r="G13" s="15" t="s">
        <v>407</v>
      </c>
      <c r="H13" s="7" t="s">
        <v>287</v>
      </c>
      <c r="I13" s="49">
        <v>2</v>
      </c>
      <c r="J13" s="49">
        <v>2</v>
      </c>
      <c r="K13" s="49">
        <v>2</v>
      </c>
      <c r="L13" s="49">
        <v>6</v>
      </c>
      <c r="M13" s="50" t="str">
        <f t="shared" ref="M13" si="2">IF(L13&lt;=5,"Bajo",IF(L13=6,"Medio","Alto"))</f>
        <v>Medio</v>
      </c>
    </row>
    <row r="14" spans="1:78" ht="25.5" x14ac:dyDescent="0.2">
      <c r="A14" s="47">
        <f t="shared" si="1"/>
        <v>131</v>
      </c>
      <c r="B14" s="15" t="s">
        <v>644</v>
      </c>
      <c r="C14" s="15" t="s">
        <v>643</v>
      </c>
      <c r="D14" s="15" t="s">
        <v>405</v>
      </c>
      <c r="E14" s="15" t="s">
        <v>43</v>
      </c>
      <c r="F14" s="15" t="s">
        <v>406</v>
      </c>
      <c r="G14" s="15" t="s">
        <v>407</v>
      </c>
      <c r="H14" s="7" t="s">
        <v>287</v>
      </c>
      <c r="I14" s="49">
        <v>2</v>
      </c>
      <c r="J14" s="49">
        <v>2</v>
      </c>
      <c r="K14" s="49">
        <v>2</v>
      </c>
      <c r="L14" s="49">
        <v>6</v>
      </c>
      <c r="M14" s="50" t="str">
        <f t="shared" ref="M14:M15" si="3">IF(L14&lt;=5,"Bajo",IF(L14=6,"Medio","Alto"))</f>
        <v>Medio</v>
      </c>
    </row>
    <row r="15" spans="1:78" ht="25.5" x14ac:dyDescent="0.2">
      <c r="A15" s="47">
        <v>185</v>
      </c>
      <c r="B15" s="15" t="s">
        <v>645</v>
      </c>
      <c r="C15" s="15" t="s">
        <v>646</v>
      </c>
      <c r="D15" s="15" t="s">
        <v>405</v>
      </c>
      <c r="E15" s="15"/>
      <c r="F15" s="15" t="s">
        <v>406</v>
      </c>
      <c r="G15" s="15" t="s">
        <v>407</v>
      </c>
      <c r="H15" s="15" t="s">
        <v>647</v>
      </c>
      <c r="I15" s="49">
        <v>2</v>
      </c>
      <c r="J15" s="49">
        <v>2</v>
      </c>
      <c r="K15" s="49">
        <v>2</v>
      </c>
      <c r="L15" s="49">
        <v>6</v>
      </c>
      <c r="M15" s="50" t="str">
        <f t="shared" si="3"/>
        <v>Medio</v>
      </c>
    </row>
    <row r="17" spans="13:13" ht="15" thickBot="1" x14ac:dyDescent="0.25"/>
    <row r="18" spans="13:13" x14ac:dyDescent="0.2">
      <c r="M18" s="208" t="s">
        <v>615</v>
      </c>
    </row>
    <row r="19" spans="13:13" x14ac:dyDescent="0.2">
      <c r="M19" s="209"/>
    </row>
    <row r="20" spans="13:13" ht="15" thickBot="1" x14ac:dyDescent="0.25">
      <c r="M20" s="210"/>
    </row>
  </sheetData>
  <mergeCells count="16">
    <mergeCell ref="M18:M20"/>
    <mergeCell ref="M4:M5"/>
    <mergeCell ref="A6:M6"/>
    <mergeCell ref="A7:M7"/>
    <mergeCell ref="A1:A3"/>
    <mergeCell ref="B1:K2"/>
    <mergeCell ref="B3:K3"/>
    <mergeCell ref="A4:A5"/>
    <mergeCell ref="B4:B5"/>
    <mergeCell ref="C4:C5"/>
    <mergeCell ref="D4:D5"/>
    <mergeCell ref="E4:E5"/>
    <mergeCell ref="F4:F5"/>
    <mergeCell ref="G4:G5"/>
    <mergeCell ref="I4:L4"/>
    <mergeCell ref="H4:H5"/>
  </mergeCells>
  <conditionalFormatting sqref="M12">
    <cfRule type="containsText" dxfId="42" priority="10" operator="containsText" text="Bajo">
      <formula>NOT(ISERROR(SEARCH("Bajo",M12)))</formula>
    </cfRule>
    <cfRule type="containsText" dxfId="41" priority="11" operator="containsText" text="Medio">
      <formula>NOT(ISERROR(SEARCH("Medio",M12)))</formula>
    </cfRule>
    <cfRule type="containsText" dxfId="40" priority="12" operator="containsText" text="Alto">
      <formula>NOT(ISERROR(SEARCH("Alto",M12)))</formula>
    </cfRule>
  </conditionalFormatting>
  <conditionalFormatting sqref="M8:M11">
    <cfRule type="containsText" dxfId="39" priority="7" operator="containsText" text="Bajo">
      <formula>NOT(ISERROR(SEARCH("Bajo",M8)))</formula>
    </cfRule>
    <cfRule type="containsText" dxfId="38" priority="8" operator="containsText" text="Medio">
      <formula>NOT(ISERROR(SEARCH("Medio",M8)))</formula>
    </cfRule>
    <cfRule type="containsText" dxfId="37" priority="9" operator="containsText" text="Alto">
      <formula>NOT(ISERROR(SEARCH("Alto",M8)))</formula>
    </cfRule>
  </conditionalFormatting>
  <conditionalFormatting sqref="M13">
    <cfRule type="containsText" dxfId="36" priority="4" operator="containsText" text="Bajo">
      <formula>NOT(ISERROR(SEARCH("Bajo",M13)))</formula>
    </cfRule>
    <cfRule type="containsText" dxfId="35" priority="5" operator="containsText" text="Medio">
      <formula>NOT(ISERROR(SEARCH("Medio",M13)))</formula>
    </cfRule>
    <cfRule type="containsText" dxfId="34" priority="6" operator="containsText" text="Alto">
      <formula>NOT(ISERROR(SEARCH("Alto",M13)))</formula>
    </cfRule>
  </conditionalFormatting>
  <conditionalFormatting sqref="M14:M15">
    <cfRule type="containsText" dxfId="33" priority="1" operator="containsText" text="Bajo">
      <formula>NOT(ISERROR(SEARCH("Bajo",M14)))</formula>
    </cfRule>
    <cfRule type="containsText" dxfId="32" priority="2" operator="containsText" text="Medio">
      <formula>NOT(ISERROR(SEARCH("Medio",M14)))</formula>
    </cfRule>
    <cfRule type="containsText" dxfId="31" priority="3" operator="containsText" text="Alto">
      <formula>NOT(ISERROR(SEARCH("Alto",M14)))</formula>
    </cfRule>
  </conditionalFormatting>
  <dataValidations count="1">
    <dataValidation type="list" allowBlank="1" showInputMessage="1" showErrorMessage="1" sqref="E8:E14">
      <formula1>$AH$5:$AH$12</formula1>
    </dataValidation>
  </dataValidations>
  <hyperlinks>
    <hyperlink ref="M18:M20" location="INDICE!A1" display="I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BV88"/>
  <sheetViews>
    <sheetView topLeftCell="A25" zoomScale="84" zoomScaleNormal="84" workbookViewId="0">
      <selection activeCell="M36" sqref="M36:M38"/>
    </sheetView>
  </sheetViews>
  <sheetFormatPr baseColWidth="10" defaultColWidth="11.42578125" defaultRowHeight="14.25" x14ac:dyDescent="0.2"/>
  <cols>
    <col min="1" max="1" width="12.42578125" style="29" customWidth="1"/>
    <col min="2" max="2" width="50.140625" style="9" customWidth="1"/>
    <col min="3" max="3" width="48.7109375" style="2" customWidth="1"/>
    <col min="4" max="4" width="26.42578125" style="3" customWidth="1"/>
    <col min="5" max="5" width="13.7109375" style="3" customWidth="1"/>
    <col min="6" max="7" width="28.28515625" style="3" customWidth="1"/>
    <col min="8" max="8" width="18.7109375" style="3" customWidth="1"/>
    <col min="9" max="9" width="12" style="3" customWidth="1"/>
    <col min="10" max="10" width="17.7109375" style="3" customWidth="1"/>
    <col min="11" max="11" width="15.42578125" style="3" customWidth="1"/>
    <col min="12" max="12" width="15.7109375" style="3" bestFit="1" customWidth="1"/>
    <col min="13" max="13" width="24.28515625" style="1" bestFit="1" customWidth="1"/>
    <col min="14" max="14" width="20.140625" style="1" customWidth="1"/>
    <col min="15" max="16384" width="11.42578125" style="1"/>
  </cols>
  <sheetData>
    <row r="1" spans="1:74" customFormat="1" ht="36.75" customHeight="1" x14ac:dyDescent="0.25">
      <c r="A1" s="188"/>
      <c r="B1" s="189" t="s">
        <v>0</v>
      </c>
      <c r="C1" s="190"/>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customFormat="1" ht="20.25" customHeight="1" x14ac:dyDescent="0.25">
      <c r="A2" s="188"/>
      <c r="B2" s="192"/>
      <c r="C2" s="193"/>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row>
    <row r="3" spans="1:74" customFormat="1" ht="28.5" customHeight="1" x14ac:dyDescent="0.25">
      <c r="A3" s="188"/>
      <c r="B3" s="195" t="s">
        <v>5</v>
      </c>
      <c r="C3" s="196"/>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row>
    <row r="4" spans="1:74" ht="15.75" customHeight="1" x14ac:dyDescent="0.2">
      <c r="A4" s="203" t="s">
        <v>8</v>
      </c>
      <c r="B4" s="204" t="s">
        <v>9</v>
      </c>
      <c r="C4" s="206" t="s">
        <v>10</v>
      </c>
      <c r="D4" s="206" t="s">
        <v>11</v>
      </c>
      <c r="E4" s="204" t="s">
        <v>12</v>
      </c>
      <c r="F4" s="204" t="s">
        <v>13</v>
      </c>
      <c r="G4" s="204" t="s">
        <v>14</v>
      </c>
      <c r="H4" s="204" t="s">
        <v>15</v>
      </c>
      <c r="I4" s="206" t="s">
        <v>16</v>
      </c>
      <c r="J4" s="206"/>
      <c r="K4" s="206"/>
      <c r="L4" s="207"/>
      <c r="M4" s="198" t="s">
        <v>263</v>
      </c>
    </row>
    <row r="5" spans="1:74" ht="30" x14ac:dyDescent="0.2">
      <c r="A5" s="203"/>
      <c r="B5" s="205"/>
      <c r="C5" s="207"/>
      <c r="D5" s="207"/>
      <c r="E5" s="205"/>
      <c r="F5" s="205"/>
      <c r="G5" s="205"/>
      <c r="H5" s="205"/>
      <c r="I5" s="129" t="s">
        <v>19</v>
      </c>
      <c r="J5" s="129" t="s">
        <v>20</v>
      </c>
      <c r="K5" s="129" t="s">
        <v>21</v>
      </c>
      <c r="L5" s="130" t="s">
        <v>22</v>
      </c>
      <c r="M5" s="198"/>
    </row>
    <row r="6" spans="1:74" ht="15" x14ac:dyDescent="0.2">
      <c r="A6" s="232" t="s">
        <v>603</v>
      </c>
      <c r="B6" s="233"/>
      <c r="C6" s="233"/>
      <c r="D6" s="233"/>
      <c r="E6" s="233"/>
      <c r="F6" s="233"/>
      <c r="G6" s="233"/>
      <c r="H6" s="233"/>
      <c r="I6" s="233"/>
      <c r="J6" s="233"/>
      <c r="K6" s="233"/>
      <c r="L6" s="233"/>
      <c r="M6" s="234"/>
    </row>
    <row r="7" spans="1:74" ht="102" x14ac:dyDescent="0.2">
      <c r="A7" s="28">
        <v>1</v>
      </c>
      <c r="B7" s="15" t="s">
        <v>391</v>
      </c>
      <c r="C7" s="25" t="s">
        <v>65</v>
      </c>
      <c r="D7" s="7" t="s">
        <v>66</v>
      </c>
      <c r="E7" s="6" t="s">
        <v>33</v>
      </c>
      <c r="F7" s="6" t="s">
        <v>34</v>
      </c>
      <c r="G7" s="6" t="s">
        <v>401</v>
      </c>
      <c r="H7" s="4" t="s">
        <v>400</v>
      </c>
      <c r="I7" s="6">
        <v>3</v>
      </c>
      <c r="J7" s="6">
        <v>1</v>
      </c>
      <c r="K7" s="6">
        <v>2</v>
      </c>
      <c r="L7" s="6">
        <f>SUM(I7:K7)</f>
        <v>6</v>
      </c>
      <c r="M7" s="34" t="str">
        <f>IF(L7&lt;=5,"BAJO",IF(L7=6,"MEDIO","ALTO"))</f>
        <v>MEDIO</v>
      </c>
    </row>
    <row r="8" spans="1:74" ht="51" x14ac:dyDescent="0.2">
      <c r="A8" s="28">
        <f>A7+1</f>
        <v>2</v>
      </c>
      <c r="B8" s="15" t="s">
        <v>392</v>
      </c>
      <c r="C8" s="27" t="s">
        <v>37</v>
      </c>
      <c r="D8" s="7" t="s">
        <v>66</v>
      </c>
      <c r="E8" s="6" t="s">
        <v>33</v>
      </c>
      <c r="F8" s="6" t="s">
        <v>59</v>
      </c>
      <c r="G8" s="6" t="s">
        <v>401</v>
      </c>
      <c r="H8" s="4" t="s">
        <v>400</v>
      </c>
      <c r="I8" s="6">
        <v>3</v>
      </c>
      <c r="J8" s="6">
        <v>1</v>
      </c>
      <c r="K8" s="6">
        <v>2</v>
      </c>
      <c r="L8" s="6">
        <f>SUM(I8:K8)</f>
        <v>6</v>
      </c>
      <c r="M8" s="34" t="str">
        <f t="shared" ref="M8:M10" si="0">IF(L8&lt;=5,"BAJO",IF(L8=6,"MEDIO","ALTO"))</f>
        <v>MEDIO</v>
      </c>
    </row>
    <row r="9" spans="1:74" ht="38.25" x14ac:dyDescent="0.2">
      <c r="A9" s="28">
        <f t="shared" ref="A9:A10" si="1">A8+1</f>
        <v>3</v>
      </c>
      <c r="B9" s="15" t="s">
        <v>39</v>
      </c>
      <c r="C9" s="26" t="s">
        <v>40</v>
      </c>
      <c r="D9" s="7" t="s">
        <v>66</v>
      </c>
      <c r="E9" s="6" t="s">
        <v>33</v>
      </c>
      <c r="F9" s="6" t="s">
        <v>59</v>
      </c>
      <c r="G9" s="6" t="s">
        <v>401</v>
      </c>
      <c r="H9" s="4" t="s">
        <v>400</v>
      </c>
      <c r="I9" s="6">
        <v>3</v>
      </c>
      <c r="J9" s="6">
        <v>1</v>
      </c>
      <c r="K9" s="6">
        <v>2</v>
      </c>
      <c r="L9" s="6">
        <f>SUM(I9:K9)</f>
        <v>6</v>
      </c>
      <c r="M9" s="34" t="str">
        <f t="shared" si="0"/>
        <v>MEDIO</v>
      </c>
    </row>
    <row r="10" spans="1:74" ht="38.25" x14ac:dyDescent="0.2">
      <c r="A10" s="28">
        <f t="shared" si="1"/>
        <v>4</v>
      </c>
      <c r="B10" s="15" t="s">
        <v>67</v>
      </c>
      <c r="C10" s="27" t="s">
        <v>40</v>
      </c>
      <c r="D10" s="7" t="s">
        <v>66</v>
      </c>
      <c r="E10" s="7" t="s">
        <v>33</v>
      </c>
      <c r="F10" s="6" t="s">
        <v>59</v>
      </c>
      <c r="G10" s="6" t="s">
        <v>401</v>
      </c>
      <c r="H10" s="4" t="s">
        <v>400</v>
      </c>
      <c r="I10" s="6">
        <v>2</v>
      </c>
      <c r="J10" s="6">
        <v>1</v>
      </c>
      <c r="K10" s="6">
        <v>1</v>
      </c>
      <c r="L10" s="6">
        <f>SUM(I10:K10)</f>
        <v>4</v>
      </c>
      <c r="M10" s="34" t="str">
        <f t="shared" si="0"/>
        <v>BAJO</v>
      </c>
    </row>
    <row r="11" spans="1:74" ht="18" customHeight="1" x14ac:dyDescent="0.2">
      <c r="A11" s="232" t="s">
        <v>595</v>
      </c>
      <c r="B11" s="233"/>
      <c r="C11" s="233"/>
      <c r="D11" s="233"/>
      <c r="E11" s="233"/>
      <c r="F11" s="233"/>
      <c r="G11" s="233"/>
      <c r="H11" s="233"/>
      <c r="I11" s="233"/>
      <c r="J11" s="233"/>
      <c r="K11" s="233"/>
      <c r="L11" s="233"/>
      <c r="M11" s="234"/>
    </row>
    <row r="12" spans="1:74" ht="134.25" customHeight="1" x14ac:dyDescent="0.2">
      <c r="A12" s="28">
        <f>A10+1</f>
        <v>5</v>
      </c>
      <c r="B12" s="15" t="s">
        <v>92</v>
      </c>
      <c r="C12" s="15" t="s">
        <v>93</v>
      </c>
      <c r="D12" s="15" t="s">
        <v>94</v>
      </c>
      <c r="E12" s="15" t="s">
        <v>33</v>
      </c>
      <c r="F12" s="15" t="s">
        <v>34</v>
      </c>
      <c r="G12" s="15" t="s">
        <v>34</v>
      </c>
      <c r="H12" s="7" t="s">
        <v>287</v>
      </c>
      <c r="I12" s="28">
        <v>3</v>
      </c>
      <c r="J12" s="28">
        <v>1</v>
      </c>
      <c r="K12" s="28">
        <v>2</v>
      </c>
      <c r="L12" s="28">
        <f>SUM(I12:K12)</f>
        <v>6</v>
      </c>
      <c r="M12" s="34" t="str">
        <f t="shared" ref="M12:M15" si="2">IF(L12&lt;=5,"BAJO",IF(L12=6,"MEDIO","ALTO"))</f>
        <v>MEDIO</v>
      </c>
    </row>
    <row r="13" spans="1:74" ht="57.75" customHeight="1" x14ac:dyDescent="0.2">
      <c r="A13" s="28">
        <f t="shared" ref="A13:A15" si="3">A12+1</f>
        <v>6</v>
      </c>
      <c r="B13" s="15" t="s">
        <v>288</v>
      </c>
      <c r="C13" s="15" t="s">
        <v>37</v>
      </c>
      <c r="D13" s="15" t="s">
        <v>94</v>
      </c>
      <c r="E13" s="15" t="s">
        <v>33</v>
      </c>
      <c r="F13" s="15" t="s">
        <v>94</v>
      </c>
      <c r="G13" s="15" t="s">
        <v>94</v>
      </c>
      <c r="H13" s="7" t="s">
        <v>287</v>
      </c>
      <c r="I13" s="28">
        <v>3</v>
      </c>
      <c r="J13" s="28">
        <v>1</v>
      </c>
      <c r="K13" s="28">
        <v>2</v>
      </c>
      <c r="L13" s="28">
        <f>SUM(I13:K13)</f>
        <v>6</v>
      </c>
      <c r="M13" s="34" t="str">
        <f t="shared" si="2"/>
        <v>MEDIO</v>
      </c>
    </row>
    <row r="14" spans="1:74" ht="53.25" customHeight="1" x14ac:dyDescent="0.2">
      <c r="A14" s="28">
        <f t="shared" si="3"/>
        <v>7</v>
      </c>
      <c r="B14" s="15" t="s">
        <v>39</v>
      </c>
      <c r="C14" s="15" t="s">
        <v>40</v>
      </c>
      <c r="D14" s="15" t="s">
        <v>94</v>
      </c>
      <c r="E14" s="15" t="s">
        <v>33</v>
      </c>
      <c r="F14" s="15" t="s">
        <v>94</v>
      </c>
      <c r="G14" s="15" t="s">
        <v>94</v>
      </c>
      <c r="H14" s="7" t="s">
        <v>287</v>
      </c>
      <c r="I14" s="28">
        <v>3</v>
      </c>
      <c r="J14" s="28">
        <v>1</v>
      </c>
      <c r="K14" s="28">
        <v>2</v>
      </c>
      <c r="L14" s="28">
        <f>SUM(I14:K14)</f>
        <v>6</v>
      </c>
      <c r="M14" s="34" t="str">
        <f t="shared" si="2"/>
        <v>MEDIO</v>
      </c>
    </row>
    <row r="15" spans="1:74" ht="60" customHeight="1" x14ac:dyDescent="0.2">
      <c r="A15" s="28">
        <f t="shared" si="3"/>
        <v>8</v>
      </c>
      <c r="B15" s="15" t="s">
        <v>41</v>
      </c>
      <c r="C15" s="15" t="s">
        <v>40</v>
      </c>
      <c r="D15" s="15" t="s">
        <v>94</v>
      </c>
      <c r="E15" s="15" t="s">
        <v>33</v>
      </c>
      <c r="F15" s="15" t="s">
        <v>94</v>
      </c>
      <c r="G15" s="15" t="s">
        <v>94</v>
      </c>
      <c r="H15" s="7" t="s">
        <v>287</v>
      </c>
      <c r="I15" s="28">
        <v>2</v>
      </c>
      <c r="J15" s="28">
        <v>1</v>
      </c>
      <c r="K15" s="28">
        <v>1</v>
      </c>
      <c r="L15" s="28">
        <f>SUM(I15:K15)</f>
        <v>4</v>
      </c>
      <c r="M15" s="34" t="str">
        <f t="shared" si="2"/>
        <v>BAJO</v>
      </c>
    </row>
    <row r="16" spans="1:74" ht="15" x14ac:dyDescent="0.2">
      <c r="A16" s="232" t="s">
        <v>596</v>
      </c>
      <c r="B16" s="233"/>
      <c r="C16" s="233"/>
      <c r="D16" s="233"/>
      <c r="E16" s="233"/>
      <c r="F16" s="233"/>
      <c r="G16" s="233"/>
      <c r="H16" s="233"/>
      <c r="I16" s="233"/>
      <c r="J16" s="233"/>
      <c r="K16" s="233"/>
      <c r="L16" s="233"/>
      <c r="M16" s="234"/>
    </row>
    <row r="17" spans="1:13" ht="114.75" x14ac:dyDescent="0.2">
      <c r="A17" s="7">
        <f>A15+1</f>
        <v>9</v>
      </c>
      <c r="B17" s="15" t="s">
        <v>297</v>
      </c>
      <c r="C17" s="27" t="s">
        <v>298</v>
      </c>
      <c r="D17" s="7" t="s">
        <v>299</v>
      </c>
      <c r="E17" s="7" t="s">
        <v>33</v>
      </c>
      <c r="F17" s="7" t="s">
        <v>34</v>
      </c>
      <c r="G17" s="7" t="s">
        <v>34</v>
      </c>
      <c r="H17" s="28" t="s">
        <v>400</v>
      </c>
      <c r="I17" s="6">
        <v>3</v>
      </c>
      <c r="J17" s="6">
        <v>1</v>
      </c>
      <c r="K17" s="6">
        <v>2</v>
      </c>
      <c r="L17" s="6">
        <f>SUM(I17:K17)</f>
        <v>6</v>
      </c>
      <c r="M17" s="34" t="str">
        <f>IF(L17&lt;=5,"BAJO",IF(L17=6,"MEDIO","ALTO"))</f>
        <v>MEDIO</v>
      </c>
    </row>
    <row r="18" spans="1:13" ht="51" x14ac:dyDescent="0.2">
      <c r="A18" s="7">
        <f>A17+1</f>
        <v>10</v>
      </c>
      <c r="B18" s="15" t="s">
        <v>300</v>
      </c>
      <c r="C18" s="27" t="s">
        <v>332</v>
      </c>
      <c r="D18" s="7" t="s">
        <v>299</v>
      </c>
      <c r="E18" s="7" t="s">
        <v>33</v>
      </c>
      <c r="F18" s="15" t="s">
        <v>297</v>
      </c>
      <c r="G18" s="15" t="s">
        <v>297</v>
      </c>
      <c r="H18" s="28" t="s">
        <v>400</v>
      </c>
      <c r="I18" s="6">
        <v>3</v>
      </c>
      <c r="J18" s="6">
        <v>1</v>
      </c>
      <c r="K18" s="6">
        <v>2</v>
      </c>
      <c r="L18" s="6">
        <f>SUM(I18:K18)</f>
        <v>6</v>
      </c>
      <c r="M18" s="34" t="str">
        <f t="shared" ref="M18:M19" si="4">IF(L18&lt;=5,"BAJO",IF(L18=6,"MEDIO","ALTO"))</f>
        <v>MEDIO</v>
      </c>
    </row>
    <row r="19" spans="1:13" ht="38.25" x14ac:dyDescent="0.2">
      <c r="A19" s="7">
        <f t="shared" ref="A19" si="5">A18+1</f>
        <v>11</v>
      </c>
      <c r="B19" s="15" t="s">
        <v>301</v>
      </c>
      <c r="C19" s="26" t="s">
        <v>302</v>
      </c>
      <c r="D19" s="7" t="s">
        <v>299</v>
      </c>
      <c r="E19" s="7" t="s">
        <v>33</v>
      </c>
      <c r="F19" s="15" t="s">
        <v>300</v>
      </c>
      <c r="G19" s="15" t="s">
        <v>300</v>
      </c>
      <c r="H19" s="28" t="s">
        <v>400</v>
      </c>
      <c r="I19" s="6">
        <v>3</v>
      </c>
      <c r="J19" s="6">
        <v>1</v>
      </c>
      <c r="K19" s="6">
        <v>2</v>
      </c>
      <c r="L19" s="6">
        <f>SUM(I19:K19)</f>
        <v>6</v>
      </c>
      <c r="M19" s="34" t="str">
        <f t="shared" si="4"/>
        <v>MEDIO</v>
      </c>
    </row>
    <row r="20" spans="1:13" ht="15" x14ac:dyDescent="0.2">
      <c r="A20" s="232" t="s">
        <v>597</v>
      </c>
      <c r="B20" s="233"/>
      <c r="C20" s="233"/>
      <c r="D20" s="233"/>
      <c r="E20" s="233"/>
      <c r="F20" s="233"/>
      <c r="G20" s="233"/>
      <c r="H20" s="233"/>
      <c r="I20" s="233"/>
      <c r="J20" s="233"/>
      <c r="K20" s="233"/>
      <c r="L20" s="233"/>
      <c r="M20" s="234"/>
    </row>
    <row r="21" spans="1:13" ht="127.5" x14ac:dyDescent="0.2">
      <c r="A21" s="22">
        <f>A19+1</f>
        <v>12</v>
      </c>
      <c r="B21" s="15" t="s">
        <v>284</v>
      </c>
      <c r="C21" s="27" t="s">
        <v>285</v>
      </c>
      <c r="D21" s="7" t="s">
        <v>286</v>
      </c>
      <c r="E21" s="7" t="s">
        <v>33</v>
      </c>
      <c r="F21" s="7" t="s">
        <v>286</v>
      </c>
      <c r="G21" s="7" t="s">
        <v>286</v>
      </c>
      <c r="H21" s="7" t="s">
        <v>287</v>
      </c>
      <c r="I21" s="7">
        <v>3</v>
      </c>
      <c r="J21" s="7">
        <v>1</v>
      </c>
      <c r="K21" s="7">
        <v>2</v>
      </c>
      <c r="L21" s="7">
        <f>SUM(I21:K21)</f>
        <v>6</v>
      </c>
      <c r="M21" s="50" t="str">
        <f>IF(L21&lt;=5,"BAJO",IF(L21=6,"MEDIO","ALTO"))</f>
        <v>MEDIO</v>
      </c>
    </row>
    <row r="22" spans="1:13" ht="51" x14ac:dyDescent="0.2">
      <c r="A22" s="22">
        <f>A21+1</f>
        <v>13</v>
      </c>
      <c r="B22" s="15" t="s">
        <v>288</v>
      </c>
      <c r="C22" s="27" t="s">
        <v>37</v>
      </c>
      <c r="D22" s="7" t="s">
        <v>286</v>
      </c>
      <c r="E22" s="7" t="s">
        <v>33</v>
      </c>
      <c r="F22" s="7" t="s">
        <v>286</v>
      </c>
      <c r="G22" s="7" t="s">
        <v>286</v>
      </c>
      <c r="H22" s="7" t="s">
        <v>287</v>
      </c>
      <c r="I22" s="7">
        <v>3</v>
      </c>
      <c r="J22" s="7">
        <v>1</v>
      </c>
      <c r="K22" s="7">
        <v>2</v>
      </c>
      <c r="L22" s="7">
        <f>SUM(I22:K22)</f>
        <v>6</v>
      </c>
      <c r="M22" s="50" t="str">
        <f>IF(L22&lt;=5,"BAJO",IF(L22=6,"MEDIO","ALTO"))</f>
        <v>MEDIO</v>
      </c>
    </row>
    <row r="23" spans="1:13" ht="38.25" x14ac:dyDescent="0.2">
      <c r="A23" s="22">
        <f>A22+1</f>
        <v>14</v>
      </c>
      <c r="B23" s="15" t="s">
        <v>39</v>
      </c>
      <c r="C23" s="26" t="s">
        <v>40</v>
      </c>
      <c r="D23" s="7" t="s">
        <v>286</v>
      </c>
      <c r="E23" s="7" t="s">
        <v>33</v>
      </c>
      <c r="F23" s="7" t="s">
        <v>286</v>
      </c>
      <c r="G23" s="7" t="s">
        <v>286</v>
      </c>
      <c r="H23" s="7" t="s">
        <v>287</v>
      </c>
      <c r="I23" s="7">
        <v>3</v>
      </c>
      <c r="J23" s="7">
        <v>1</v>
      </c>
      <c r="K23" s="7">
        <v>2</v>
      </c>
      <c r="L23" s="7">
        <f>SUM(I23:K23)</f>
        <v>6</v>
      </c>
      <c r="M23" s="50" t="str">
        <f>IF(L23&lt;=5,"BAJO",IF(L23=6,"MEDIO","ALTO"))</f>
        <v>MEDIO</v>
      </c>
    </row>
    <row r="24" spans="1:13" ht="15" x14ac:dyDescent="0.2">
      <c r="A24" s="232" t="s">
        <v>598</v>
      </c>
      <c r="B24" s="233"/>
      <c r="C24" s="233"/>
      <c r="D24" s="233"/>
      <c r="E24" s="233"/>
      <c r="F24" s="233"/>
      <c r="G24" s="233"/>
      <c r="H24" s="233"/>
      <c r="I24" s="233"/>
      <c r="J24" s="233"/>
      <c r="K24" s="233"/>
      <c r="L24" s="233"/>
      <c r="M24" s="234"/>
    </row>
    <row r="25" spans="1:13" ht="127.5" x14ac:dyDescent="0.2">
      <c r="A25" s="28">
        <f>A23+1</f>
        <v>15</v>
      </c>
      <c r="B25" s="15" t="s">
        <v>30</v>
      </c>
      <c r="C25" s="25" t="s">
        <v>31</v>
      </c>
      <c r="D25" s="7" t="s">
        <v>32</v>
      </c>
      <c r="E25" s="6" t="s">
        <v>33</v>
      </c>
      <c r="F25" s="6" t="s">
        <v>34</v>
      </c>
      <c r="G25" s="7" t="s">
        <v>34</v>
      </c>
      <c r="H25" s="7" t="s">
        <v>287</v>
      </c>
      <c r="I25" s="6">
        <v>3</v>
      </c>
      <c r="J25" s="6">
        <v>1</v>
      </c>
      <c r="K25" s="6">
        <v>2</v>
      </c>
      <c r="L25" s="6">
        <f>SUM(I25:K25)</f>
        <v>6</v>
      </c>
      <c r="M25" s="50" t="str">
        <f>IF(L25&lt;=5,"BAJO",IF(L25=6,"MEDIO","ALTO"))</f>
        <v>MEDIO</v>
      </c>
    </row>
    <row r="26" spans="1:13" ht="51" x14ac:dyDescent="0.2">
      <c r="A26" s="28">
        <f>A25+1</f>
        <v>16</v>
      </c>
      <c r="B26" s="15" t="s">
        <v>36</v>
      </c>
      <c r="C26" s="27" t="s">
        <v>37</v>
      </c>
      <c r="D26" s="7" t="s">
        <v>32</v>
      </c>
      <c r="E26" s="6" t="s">
        <v>33</v>
      </c>
      <c r="F26" s="7" t="s">
        <v>30</v>
      </c>
      <c r="G26" s="7" t="s">
        <v>30</v>
      </c>
      <c r="H26" s="7" t="s">
        <v>287</v>
      </c>
      <c r="I26" s="6">
        <v>3</v>
      </c>
      <c r="J26" s="6">
        <v>1</v>
      </c>
      <c r="K26" s="6">
        <v>2</v>
      </c>
      <c r="L26" s="6">
        <f>SUM(I26:K26)</f>
        <v>6</v>
      </c>
      <c r="M26" s="50" t="str">
        <f>IF(L26&lt;=5,"BAJO",IF(L26=6,"MEDIO","ALTO"))</f>
        <v>MEDIO</v>
      </c>
    </row>
    <row r="27" spans="1:13" ht="38.25" x14ac:dyDescent="0.2">
      <c r="A27" s="28">
        <f>A26+1</f>
        <v>17</v>
      </c>
      <c r="B27" s="15" t="s">
        <v>39</v>
      </c>
      <c r="C27" s="26" t="s">
        <v>40</v>
      </c>
      <c r="D27" s="7" t="s">
        <v>32</v>
      </c>
      <c r="E27" s="6" t="s">
        <v>33</v>
      </c>
      <c r="F27" s="7" t="s">
        <v>30</v>
      </c>
      <c r="G27" s="7" t="s">
        <v>30</v>
      </c>
      <c r="H27" s="7" t="s">
        <v>287</v>
      </c>
      <c r="I27" s="6">
        <v>3</v>
      </c>
      <c r="J27" s="6">
        <v>1</v>
      </c>
      <c r="K27" s="6">
        <v>2</v>
      </c>
      <c r="L27" s="6">
        <f>SUM(I27:K27)</f>
        <v>6</v>
      </c>
      <c r="M27" s="50" t="str">
        <f>IF(L27&lt;=5,"BAJO",IF(L27=6,"MEDIO","ALTO"))</f>
        <v>MEDIO</v>
      </c>
    </row>
    <row r="28" spans="1:13" ht="15" x14ac:dyDescent="0.2">
      <c r="A28" s="232" t="s">
        <v>315</v>
      </c>
      <c r="B28" s="233"/>
      <c r="C28" s="233"/>
      <c r="D28" s="233"/>
      <c r="E28" s="233"/>
      <c r="F28" s="233"/>
      <c r="G28" s="233"/>
      <c r="H28" s="233"/>
      <c r="I28" s="233"/>
      <c r="J28" s="233"/>
      <c r="K28" s="233"/>
      <c r="L28" s="233"/>
      <c r="M28" s="234"/>
    </row>
    <row r="29" spans="1:13" ht="114.75" x14ac:dyDescent="0.2">
      <c r="A29" s="89">
        <f>A27+1</f>
        <v>18</v>
      </c>
      <c r="B29" s="89" t="s">
        <v>316</v>
      </c>
      <c r="C29" s="7" t="s">
        <v>317</v>
      </c>
      <c r="D29" s="28" t="s">
        <v>318</v>
      </c>
      <c r="E29" s="28" t="s">
        <v>319</v>
      </c>
      <c r="F29" s="28" t="s">
        <v>320</v>
      </c>
      <c r="G29" s="28" t="s">
        <v>320</v>
      </c>
      <c r="H29" s="7" t="s">
        <v>287</v>
      </c>
      <c r="I29" s="6">
        <v>3</v>
      </c>
      <c r="J29" s="6">
        <v>1</v>
      </c>
      <c r="K29" s="6">
        <v>2</v>
      </c>
      <c r="L29" s="6">
        <f>SUM(I29:K29)</f>
        <v>6</v>
      </c>
      <c r="M29" s="50" t="str">
        <f>IF(L29&lt;=5,"BAJO",IF(L29=6,"MEDIO","ALTO"))</f>
        <v>MEDIO</v>
      </c>
    </row>
    <row r="30" spans="1:13" ht="38.25" x14ac:dyDescent="0.2">
      <c r="A30" s="89">
        <f>A29+1</f>
        <v>19</v>
      </c>
      <c r="B30" s="7" t="s">
        <v>39</v>
      </c>
      <c r="C30" s="7" t="s">
        <v>321</v>
      </c>
      <c r="D30" s="28" t="s">
        <v>318</v>
      </c>
      <c r="E30" s="28" t="s">
        <v>319</v>
      </c>
      <c r="F30" s="28" t="s">
        <v>316</v>
      </c>
      <c r="G30" s="28" t="s">
        <v>316</v>
      </c>
      <c r="H30" s="7" t="s">
        <v>287</v>
      </c>
      <c r="I30" s="6">
        <v>3</v>
      </c>
      <c r="J30" s="6">
        <v>1</v>
      </c>
      <c r="K30" s="6">
        <v>2</v>
      </c>
      <c r="L30" s="6">
        <f>SUM(I30:K30)</f>
        <v>6</v>
      </c>
      <c r="M30" s="50" t="str">
        <f>IF(L30&lt;=5,"BAJO",IF(L30=6,"MEDIO","ALTO"))</f>
        <v>MEDIO</v>
      </c>
    </row>
    <row r="31" spans="1:13" ht="15" x14ac:dyDescent="0.2">
      <c r="A31" s="232">
        <f>A30+1</f>
        <v>20</v>
      </c>
      <c r="B31" s="233"/>
      <c r="C31" s="233"/>
      <c r="D31" s="233"/>
      <c r="E31" s="233"/>
      <c r="F31" s="233"/>
      <c r="G31" s="233"/>
      <c r="H31" s="233"/>
      <c r="I31" s="233"/>
      <c r="J31" s="233"/>
      <c r="K31" s="233"/>
      <c r="L31" s="233"/>
      <c r="M31" s="234"/>
    </row>
    <row r="32" spans="1:13" ht="127.5" x14ac:dyDescent="0.2">
      <c r="A32" s="89">
        <f>A30+1</f>
        <v>20</v>
      </c>
      <c r="B32" s="89" t="s">
        <v>599</v>
      </c>
      <c r="C32" s="7" t="s">
        <v>602</v>
      </c>
      <c r="D32" s="28" t="s">
        <v>600</v>
      </c>
      <c r="E32" s="28" t="s">
        <v>319</v>
      </c>
      <c r="F32" s="28" t="s">
        <v>320</v>
      </c>
      <c r="G32" s="28" t="s">
        <v>320</v>
      </c>
      <c r="H32" s="7" t="s">
        <v>287</v>
      </c>
      <c r="I32" s="6">
        <v>3</v>
      </c>
      <c r="J32" s="6">
        <v>1</v>
      </c>
      <c r="K32" s="6">
        <v>2</v>
      </c>
      <c r="L32" s="6">
        <f>SUM(I32:K32)</f>
        <v>6</v>
      </c>
      <c r="M32" s="50" t="str">
        <f>IF(L32&lt;=5,"BAJO",IF(L32=6,"MEDIO","ALTO"))</f>
        <v>MEDIO</v>
      </c>
    </row>
    <row r="33" spans="1:13" ht="38.25" x14ac:dyDescent="0.2">
      <c r="A33" s="89">
        <f>A32+1</f>
        <v>21</v>
      </c>
      <c r="B33" s="7" t="s">
        <v>39</v>
      </c>
      <c r="C33" s="7" t="s">
        <v>321</v>
      </c>
      <c r="D33" s="28" t="s">
        <v>600</v>
      </c>
      <c r="E33" s="28" t="s">
        <v>319</v>
      </c>
      <c r="F33" s="28" t="s">
        <v>601</v>
      </c>
      <c r="G33" s="28" t="s">
        <v>601</v>
      </c>
      <c r="H33" s="7" t="s">
        <v>287</v>
      </c>
      <c r="I33" s="6">
        <v>3</v>
      </c>
      <c r="J33" s="6">
        <v>1</v>
      </c>
      <c r="K33" s="6">
        <v>2</v>
      </c>
      <c r="L33" s="6">
        <f>SUM(I33:K33)</f>
        <v>6</v>
      </c>
      <c r="M33" s="50" t="str">
        <f>IF(L33&lt;=5,"BAJO",IF(L33=6,"MEDIO","ALTO"))</f>
        <v>MEDIO</v>
      </c>
    </row>
    <row r="35" spans="1:13" ht="15" thickBot="1" x14ac:dyDescent="0.25"/>
    <row r="36" spans="1:13" x14ac:dyDescent="0.2">
      <c r="M36" s="208" t="s">
        <v>615</v>
      </c>
    </row>
    <row r="37" spans="1:13" x14ac:dyDescent="0.2">
      <c r="M37" s="209"/>
    </row>
    <row r="38" spans="1:13" ht="15" thickBot="1" x14ac:dyDescent="0.25">
      <c r="M38" s="210"/>
    </row>
    <row r="88" spans="1:74" s="9" customFormat="1" x14ac:dyDescent="0.2">
      <c r="A88" s="29">
        <f>MAX(A13:A87)</f>
        <v>21</v>
      </c>
      <c r="C88" s="2"/>
      <c r="D88" s="3"/>
      <c r="E88" s="3"/>
      <c r="F88" s="3"/>
      <c r="G88" s="3"/>
      <c r="H88" s="3"/>
      <c r="I88" s="3"/>
      <c r="J88" s="3"/>
      <c r="K88" s="3"/>
      <c r="L88" s="3"/>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sheetData>
  <mergeCells count="21">
    <mergeCell ref="M36:M38"/>
    <mergeCell ref="A31:M31"/>
    <mergeCell ref="A6:M6"/>
    <mergeCell ref="A11:M11"/>
    <mergeCell ref="A16:M16"/>
    <mergeCell ref="A20:M20"/>
    <mergeCell ref="A24:M24"/>
    <mergeCell ref="A28:M28"/>
    <mergeCell ref="H4:H5"/>
    <mergeCell ref="I4:L4"/>
    <mergeCell ref="M4:M5"/>
    <mergeCell ref="A1:A3"/>
    <mergeCell ref="B1:K2"/>
    <mergeCell ref="B3:K3"/>
    <mergeCell ref="A4:A5"/>
    <mergeCell ref="B4:B5"/>
    <mergeCell ref="C4:C5"/>
    <mergeCell ref="D4:D5"/>
    <mergeCell ref="E4:E5"/>
    <mergeCell ref="F4:F5"/>
    <mergeCell ref="G4:G5"/>
  </mergeCells>
  <conditionalFormatting sqref="M12:M15">
    <cfRule type="containsText" dxfId="30" priority="43" operator="containsText" text="Medio">
      <formula>NOT(ISERROR(SEARCH("Medio",M12)))</formula>
    </cfRule>
  </conditionalFormatting>
  <conditionalFormatting sqref="M12:M15">
    <cfRule type="containsText" dxfId="29" priority="42" operator="containsText" text="Alto">
      <formula>NOT(ISERROR(SEARCH("Alto",M12)))</formula>
    </cfRule>
  </conditionalFormatting>
  <conditionalFormatting sqref="M12:M15 M34:M35 M39:M56">
    <cfRule type="containsText" dxfId="28" priority="41" operator="containsText" text="Bajo">
      <formula>NOT(ISERROR(SEARCH("Bajo",M12)))</formula>
    </cfRule>
  </conditionalFormatting>
  <conditionalFormatting sqref="M17:M19">
    <cfRule type="containsText" dxfId="27" priority="28" operator="containsText" text="Medio">
      <formula>NOT(ISERROR(SEARCH("Medio",M17)))</formula>
    </cfRule>
  </conditionalFormatting>
  <conditionalFormatting sqref="M17:M19">
    <cfRule type="containsText" dxfId="26" priority="27" operator="containsText" text="Alto">
      <formula>NOT(ISERROR(SEARCH("Alto",M17)))</formula>
    </cfRule>
  </conditionalFormatting>
  <conditionalFormatting sqref="M17:M19">
    <cfRule type="containsText" dxfId="25" priority="26" operator="containsText" text="Bajo">
      <formula>NOT(ISERROR(SEARCH("Bajo",M17)))</formula>
    </cfRule>
  </conditionalFormatting>
  <conditionalFormatting sqref="M21:M23">
    <cfRule type="containsText" dxfId="24" priority="23" operator="containsText" text="Bajo">
      <formula>NOT(ISERROR(SEARCH("Bajo",M21)))</formula>
    </cfRule>
    <cfRule type="containsText" dxfId="23" priority="24" operator="containsText" text="Medio">
      <formula>NOT(ISERROR(SEARCH("Medio",M21)))</formula>
    </cfRule>
    <cfRule type="containsText" dxfId="22" priority="25" operator="containsText" text="Alto">
      <formula>NOT(ISERROR(SEARCH("Alto",M21)))</formula>
    </cfRule>
  </conditionalFormatting>
  <conditionalFormatting sqref="M27">
    <cfRule type="containsText" dxfId="21" priority="20" operator="containsText" text="Bajo">
      <formula>NOT(ISERROR(SEARCH("Bajo",M27)))</formula>
    </cfRule>
    <cfRule type="containsText" dxfId="20" priority="21" operator="containsText" text="Medio">
      <formula>NOT(ISERROR(SEARCH("Medio",M27)))</formula>
    </cfRule>
    <cfRule type="containsText" dxfId="19" priority="22" operator="containsText" text="Alto">
      <formula>NOT(ISERROR(SEARCH("Alto",M27)))</formula>
    </cfRule>
  </conditionalFormatting>
  <conditionalFormatting sqref="M26">
    <cfRule type="containsText" dxfId="18" priority="17" operator="containsText" text="Bajo">
      <formula>NOT(ISERROR(SEARCH("Bajo",M26)))</formula>
    </cfRule>
    <cfRule type="containsText" dxfId="17" priority="18" operator="containsText" text="Medio">
      <formula>NOT(ISERROR(SEARCH("Medio",M26)))</formula>
    </cfRule>
    <cfRule type="containsText" dxfId="16" priority="19" operator="containsText" text="Alto">
      <formula>NOT(ISERROR(SEARCH("Alto",M26)))</formula>
    </cfRule>
  </conditionalFormatting>
  <conditionalFormatting sqref="M25">
    <cfRule type="containsText" dxfId="15" priority="14" operator="containsText" text="Bajo">
      <formula>NOT(ISERROR(SEARCH("Bajo",M25)))</formula>
    </cfRule>
    <cfRule type="containsText" dxfId="14" priority="15" operator="containsText" text="Medio">
      <formula>NOT(ISERROR(SEARCH("Medio",M25)))</formula>
    </cfRule>
    <cfRule type="containsText" dxfId="13" priority="16" operator="containsText" text="Alto">
      <formula>NOT(ISERROR(SEARCH("Alto",M25)))</formula>
    </cfRule>
  </conditionalFormatting>
  <conditionalFormatting sqref="M29:M30">
    <cfRule type="containsText" dxfId="12" priority="11" operator="containsText" text="Bajo">
      <formula>NOT(ISERROR(SEARCH("Bajo",M29)))</formula>
    </cfRule>
    <cfRule type="containsText" dxfId="11" priority="12" operator="containsText" text="Medio">
      <formula>NOT(ISERROR(SEARCH("Medio",M29)))</formula>
    </cfRule>
    <cfRule type="containsText" dxfId="10" priority="13" operator="containsText" text="Alto">
      <formula>NOT(ISERROR(SEARCH("Alto",M29)))</formula>
    </cfRule>
  </conditionalFormatting>
  <conditionalFormatting sqref="M32">
    <cfRule type="containsText" dxfId="9" priority="8" operator="containsText" text="Bajo">
      <formula>NOT(ISERROR(SEARCH("Bajo",M32)))</formula>
    </cfRule>
    <cfRule type="containsText" dxfId="8" priority="9" operator="containsText" text="Medio">
      <formula>NOT(ISERROR(SEARCH("Medio",M32)))</formula>
    </cfRule>
    <cfRule type="containsText" dxfId="7" priority="10" operator="containsText" text="Alto">
      <formula>NOT(ISERROR(SEARCH("Alto",M32)))</formula>
    </cfRule>
  </conditionalFormatting>
  <conditionalFormatting sqref="M33">
    <cfRule type="containsText" dxfId="6" priority="5" operator="containsText" text="Bajo">
      <formula>NOT(ISERROR(SEARCH("Bajo",M33)))</formula>
    </cfRule>
    <cfRule type="containsText" dxfId="5" priority="6" operator="containsText" text="Medio">
      <formula>NOT(ISERROR(SEARCH("Medio",M33)))</formula>
    </cfRule>
    <cfRule type="containsText" dxfId="4" priority="7" operator="containsText" text="Alto">
      <formula>NOT(ISERROR(SEARCH("Alto",M33)))</formula>
    </cfRule>
  </conditionalFormatting>
  <conditionalFormatting sqref="M8:M10">
    <cfRule type="cellIs" dxfId="3" priority="4" operator="equal">
      <formula>"ALTO"</formula>
    </cfRule>
  </conditionalFormatting>
  <conditionalFormatting sqref="M7:M10">
    <cfRule type="cellIs" dxfId="2" priority="2" operator="equal">
      <formula>"BAJO"</formula>
    </cfRule>
    <cfRule type="cellIs" dxfId="1" priority="3" operator="equal">
      <formula>"MEDIO"</formula>
    </cfRule>
  </conditionalFormatting>
  <conditionalFormatting sqref="M7">
    <cfRule type="cellIs" dxfId="0" priority="1" operator="equal">
      <formula>"ALTO"</formula>
    </cfRule>
  </conditionalFormatting>
  <hyperlinks>
    <hyperlink ref="M36:M38" location="INDICE!A1" display="Indic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C33"/>
  <sheetViews>
    <sheetView topLeftCell="A22" zoomScale="90" zoomScaleNormal="90" workbookViewId="0">
      <selection activeCell="C31" sqref="C31:C33"/>
    </sheetView>
  </sheetViews>
  <sheetFormatPr baseColWidth="10" defaultRowHeight="15" x14ac:dyDescent="0.25"/>
  <cols>
    <col min="1" max="1" width="26.28515625" customWidth="1"/>
    <col min="2" max="2" width="40.5703125" customWidth="1"/>
    <col min="3" max="3" width="49.42578125" customWidth="1"/>
  </cols>
  <sheetData>
    <row r="1" spans="1:3" x14ac:dyDescent="0.25">
      <c r="A1" s="237" t="s">
        <v>265</v>
      </c>
      <c r="B1" s="237"/>
      <c r="C1" s="237"/>
    </row>
    <row r="2" spans="1:3" x14ac:dyDescent="0.25">
      <c r="A2" s="77"/>
      <c r="B2" s="77"/>
      <c r="C2" s="77"/>
    </row>
    <row r="3" spans="1:3" x14ac:dyDescent="0.25">
      <c r="A3" s="238" t="s">
        <v>266</v>
      </c>
      <c r="B3" s="239"/>
      <c r="C3" s="239"/>
    </row>
    <row r="4" spans="1:3" x14ac:dyDescent="0.25">
      <c r="A4" s="78" t="s">
        <v>267</v>
      </c>
      <c r="B4" s="79" t="s">
        <v>268</v>
      </c>
      <c r="C4" s="79" t="s">
        <v>269</v>
      </c>
    </row>
    <row r="5" spans="1:3" ht="45" customHeight="1" x14ac:dyDescent="0.25">
      <c r="A5" s="80">
        <v>1</v>
      </c>
      <c r="B5" s="81" t="s">
        <v>270</v>
      </c>
      <c r="C5" s="82" t="s">
        <v>271</v>
      </c>
    </row>
    <row r="6" spans="1:3" ht="57" customHeight="1" x14ac:dyDescent="0.25">
      <c r="A6" s="80">
        <v>2</v>
      </c>
      <c r="B6" s="81" t="s">
        <v>272</v>
      </c>
      <c r="C6" s="82" t="s">
        <v>273</v>
      </c>
    </row>
    <row r="7" spans="1:3" ht="54" customHeight="1" x14ac:dyDescent="0.25">
      <c r="A7" s="80">
        <v>3</v>
      </c>
      <c r="B7" s="81" t="s">
        <v>274</v>
      </c>
      <c r="C7" s="82" t="s">
        <v>275</v>
      </c>
    </row>
    <row r="8" spans="1:3" x14ac:dyDescent="0.25">
      <c r="A8" s="83"/>
      <c r="B8" s="84"/>
      <c r="C8" s="84"/>
    </row>
    <row r="9" spans="1:3" x14ac:dyDescent="0.25">
      <c r="A9" s="238" t="s">
        <v>276</v>
      </c>
      <c r="B9" s="239"/>
      <c r="C9" s="239"/>
    </row>
    <row r="10" spans="1:3" x14ac:dyDescent="0.25">
      <c r="A10" s="78" t="s">
        <v>267</v>
      </c>
      <c r="B10" s="79" t="s">
        <v>268</v>
      </c>
      <c r="C10" s="79" t="s">
        <v>269</v>
      </c>
    </row>
    <row r="11" spans="1:3" ht="39" customHeight="1" x14ac:dyDescent="0.25">
      <c r="A11" s="80">
        <v>1</v>
      </c>
      <c r="B11" s="81" t="s">
        <v>270</v>
      </c>
      <c r="C11" s="82" t="s">
        <v>277</v>
      </c>
    </row>
    <row r="12" spans="1:3" ht="59.25" customHeight="1" x14ac:dyDescent="0.25">
      <c r="A12" s="80">
        <v>2</v>
      </c>
      <c r="B12" s="81" t="s">
        <v>272</v>
      </c>
      <c r="C12" s="82" t="s">
        <v>278</v>
      </c>
    </row>
    <row r="13" spans="1:3" ht="45.75" customHeight="1" x14ac:dyDescent="0.25">
      <c r="A13" s="80">
        <v>3</v>
      </c>
      <c r="B13" s="81" t="s">
        <v>274</v>
      </c>
      <c r="C13" s="82" t="s">
        <v>279</v>
      </c>
    </row>
    <row r="14" spans="1:3" x14ac:dyDescent="0.25">
      <c r="A14" s="83"/>
      <c r="B14" s="84"/>
      <c r="C14" s="84"/>
    </row>
    <row r="15" spans="1:3" x14ac:dyDescent="0.25">
      <c r="A15" s="238" t="s">
        <v>280</v>
      </c>
      <c r="B15" s="239"/>
      <c r="C15" s="239"/>
    </row>
    <row r="16" spans="1:3" x14ac:dyDescent="0.25">
      <c r="A16" s="78" t="s">
        <v>267</v>
      </c>
      <c r="B16" s="79" t="s">
        <v>268</v>
      </c>
      <c r="C16" s="79" t="s">
        <v>269</v>
      </c>
    </row>
    <row r="17" spans="1:3" ht="36" customHeight="1" x14ac:dyDescent="0.25">
      <c r="A17" s="80">
        <v>1</v>
      </c>
      <c r="B17" s="81" t="s">
        <v>270</v>
      </c>
      <c r="C17" s="82" t="s">
        <v>281</v>
      </c>
    </row>
    <row r="18" spans="1:3" ht="42" customHeight="1" x14ac:dyDescent="0.25">
      <c r="A18" s="80">
        <v>2</v>
      </c>
      <c r="B18" s="81" t="s">
        <v>272</v>
      </c>
      <c r="C18" s="82" t="s">
        <v>282</v>
      </c>
    </row>
    <row r="19" spans="1:3" ht="53.25" customHeight="1" x14ac:dyDescent="0.25">
      <c r="A19" s="80">
        <v>3</v>
      </c>
      <c r="B19" s="81" t="s">
        <v>274</v>
      </c>
      <c r="C19" s="82" t="s">
        <v>283</v>
      </c>
    </row>
    <row r="23" spans="1:3" ht="34.5" customHeight="1" x14ac:dyDescent="0.25"/>
    <row r="24" spans="1:3" ht="34.5" customHeight="1" x14ac:dyDescent="0.25">
      <c r="A24" s="240" t="s">
        <v>578</v>
      </c>
      <c r="B24" s="241"/>
      <c r="C24" s="241"/>
    </row>
    <row r="25" spans="1:3" ht="32.25" customHeight="1" thickBot="1" x14ac:dyDescent="0.3">
      <c r="A25" s="235" t="s">
        <v>579</v>
      </c>
      <c r="B25" s="236"/>
      <c r="C25" s="236"/>
    </row>
    <row r="26" spans="1:3" ht="18" x14ac:dyDescent="0.25">
      <c r="A26" s="126" t="s">
        <v>270</v>
      </c>
      <c r="B26" s="123" t="s">
        <v>580</v>
      </c>
      <c r="C26" s="120" t="s">
        <v>23</v>
      </c>
    </row>
    <row r="27" spans="1:3" ht="18" x14ac:dyDescent="0.25">
      <c r="A27" s="127" t="s">
        <v>272</v>
      </c>
      <c r="B27" s="124" t="s">
        <v>581</v>
      </c>
      <c r="C27" s="121">
        <v>6</v>
      </c>
    </row>
    <row r="28" spans="1:3" ht="18.75" thickBot="1" x14ac:dyDescent="0.3">
      <c r="A28" s="128" t="s">
        <v>274</v>
      </c>
      <c r="B28" s="125" t="s">
        <v>582</v>
      </c>
      <c r="C28" s="122" t="s">
        <v>29</v>
      </c>
    </row>
    <row r="30" spans="1:3" ht="15.75" thickBot="1" x14ac:dyDescent="0.3"/>
    <row r="31" spans="1:3" x14ac:dyDescent="0.25">
      <c r="C31" s="208" t="s">
        <v>615</v>
      </c>
    </row>
    <row r="32" spans="1:3" x14ac:dyDescent="0.25">
      <c r="C32" s="209"/>
    </row>
    <row r="33" spans="3:3" ht="15.75" thickBot="1" x14ac:dyDescent="0.3">
      <c r="C33" s="210"/>
    </row>
  </sheetData>
  <mergeCells count="7">
    <mergeCell ref="C31:C33"/>
    <mergeCell ref="A25:C25"/>
    <mergeCell ref="A1:C1"/>
    <mergeCell ref="A3:C3"/>
    <mergeCell ref="A9:C9"/>
    <mergeCell ref="A15:C15"/>
    <mergeCell ref="A24:C24"/>
  </mergeCells>
  <hyperlinks>
    <hyperlink ref="C31:C33" location="INDICE!A1" display="Indic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D57"/>
  <sheetViews>
    <sheetView workbookViewId="0">
      <selection activeCell="A4" sqref="A4"/>
    </sheetView>
  </sheetViews>
  <sheetFormatPr baseColWidth="10" defaultColWidth="11.42578125" defaultRowHeight="14.25" x14ac:dyDescent="0.2"/>
  <cols>
    <col min="1" max="1" width="14" style="29" customWidth="1"/>
    <col min="2" max="2" width="50.140625" style="9" customWidth="1"/>
    <col min="3" max="3" width="48.7109375" style="2" customWidth="1"/>
    <col min="4" max="4" width="26.42578125" style="3" customWidth="1"/>
    <col min="5" max="5" width="13.7109375" style="3" customWidth="1"/>
    <col min="6" max="6" width="28.28515625" style="3" customWidth="1"/>
    <col min="7" max="7" width="18.7109375" style="3" customWidth="1"/>
    <col min="8" max="8" width="12" style="3" customWidth="1"/>
    <col min="9" max="9" width="17.7109375" style="3" customWidth="1"/>
    <col min="10" max="10" width="15.42578125" style="3" customWidth="1"/>
    <col min="11" max="11" width="15.7109375" style="3" bestFit="1" customWidth="1"/>
    <col min="12" max="12" width="24.28515625" style="1" bestFit="1" customWidth="1"/>
    <col min="13" max="13" width="20.140625" style="1" customWidth="1"/>
    <col min="14" max="15" width="29.28515625" style="1" customWidth="1"/>
    <col min="16" max="16384" width="11.42578125" style="1"/>
  </cols>
  <sheetData>
    <row r="1" spans="1:82" customFormat="1" ht="36.75" customHeight="1" x14ac:dyDescent="0.25">
      <c r="A1" s="188"/>
      <c r="B1" s="189" t="s">
        <v>0</v>
      </c>
      <c r="C1" s="190"/>
      <c r="D1" s="190"/>
      <c r="E1" s="190"/>
      <c r="F1" s="190"/>
      <c r="G1" s="190"/>
      <c r="H1" s="190"/>
      <c r="I1" s="190"/>
      <c r="J1" s="191"/>
      <c r="K1" s="43" t="s">
        <v>1</v>
      </c>
      <c r="L1" s="36" t="s">
        <v>2</v>
      </c>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row>
    <row r="2" spans="1:82" customFormat="1" ht="20.25" customHeight="1" x14ac:dyDescent="0.25">
      <c r="A2" s="188"/>
      <c r="B2" s="192"/>
      <c r="C2" s="193"/>
      <c r="D2" s="193"/>
      <c r="E2" s="193"/>
      <c r="F2" s="193"/>
      <c r="G2" s="193"/>
      <c r="H2" s="193"/>
      <c r="I2" s="193"/>
      <c r="J2" s="194"/>
      <c r="K2" s="43" t="s">
        <v>3</v>
      </c>
      <c r="L2" s="38">
        <v>2</v>
      </c>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row>
    <row r="3" spans="1:82" customFormat="1" ht="28.5" customHeight="1" thickBot="1" x14ac:dyDescent="0.3">
      <c r="A3" s="188"/>
      <c r="B3" s="195" t="s">
        <v>5</v>
      </c>
      <c r="C3" s="196"/>
      <c r="D3" s="196"/>
      <c r="E3" s="196"/>
      <c r="F3" s="196"/>
      <c r="G3" s="196"/>
      <c r="H3" s="196"/>
      <c r="I3" s="196"/>
      <c r="J3" s="197"/>
      <c r="K3" s="43" t="s">
        <v>6</v>
      </c>
      <c r="L3" s="36" t="s">
        <v>7</v>
      </c>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82" ht="34.5" customHeight="1" x14ac:dyDescent="0.2">
      <c r="A4" s="52" t="s">
        <v>8</v>
      </c>
      <c r="B4" s="53" t="s">
        <v>9</v>
      </c>
      <c r="C4" s="54" t="s">
        <v>10</v>
      </c>
      <c r="D4" s="54" t="s">
        <v>11</v>
      </c>
      <c r="E4" s="53" t="s">
        <v>12</v>
      </c>
      <c r="F4" s="53" t="s">
        <v>13</v>
      </c>
      <c r="G4" s="53" t="s">
        <v>15</v>
      </c>
      <c r="H4" s="206" t="s">
        <v>16</v>
      </c>
      <c r="I4" s="206"/>
      <c r="J4" s="206"/>
      <c r="K4" s="207"/>
      <c r="L4" s="51" t="s">
        <v>17</v>
      </c>
      <c r="N4" s="242" t="s">
        <v>18</v>
      </c>
      <c r="O4" s="243"/>
    </row>
    <row r="5" spans="1:82" ht="27.75" customHeight="1" x14ac:dyDescent="0.25">
      <c r="A5" s="201" t="s">
        <v>25</v>
      </c>
      <c r="B5" s="202"/>
      <c r="C5" s="202"/>
      <c r="D5" s="202"/>
      <c r="E5" s="202"/>
      <c r="F5" s="202"/>
      <c r="G5" s="202"/>
      <c r="H5" s="202"/>
      <c r="I5" s="202"/>
      <c r="J5" s="202"/>
      <c r="K5" s="202"/>
      <c r="L5" s="202"/>
      <c r="N5" s="30" t="s">
        <v>26</v>
      </c>
      <c r="O5" s="32">
        <v>6</v>
      </c>
      <c r="AF5" s="1" t="s">
        <v>27</v>
      </c>
    </row>
    <row r="6" spans="1:82" s="24" customFormat="1" ht="27" customHeight="1" thickBot="1" x14ac:dyDescent="0.3">
      <c r="A6" s="229" t="s">
        <v>99</v>
      </c>
      <c r="B6" s="230"/>
      <c r="C6" s="230"/>
      <c r="D6" s="230"/>
      <c r="E6" s="230"/>
      <c r="F6" s="230"/>
      <c r="G6" s="230"/>
      <c r="H6" s="230"/>
      <c r="I6" s="230"/>
      <c r="J6" s="230"/>
      <c r="K6" s="230"/>
      <c r="L6" s="230"/>
      <c r="N6" s="31" t="s">
        <v>28</v>
      </c>
      <c r="O6" s="33" t="s">
        <v>29</v>
      </c>
      <c r="AF6" s="24" t="s">
        <v>45</v>
      </c>
    </row>
    <row r="7" spans="1:82" ht="34.5" x14ac:dyDescent="0.25">
      <c r="A7" s="64">
        <v>1</v>
      </c>
      <c r="B7" t="s">
        <v>177</v>
      </c>
      <c r="C7" s="48" t="s">
        <v>178</v>
      </c>
      <c r="D7" s="65" t="s">
        <v>100</v>
      </c>
      <c r="E7" s="65" t="s">
        <v>64</v>
      </c>
      <c r="F7" s="66" t="s">
        <v>101</v>
      </c>
      <c r="G7" s="66" t="s">
        <v>179</v>
      </c>
      <c r="H7" s="66">
        <v>3</v>
      </c>
      <c r="I7" s="66">
        <v>3</v>
      </c>
      <c r="J7" s="66">
        <v>3</v>
      </c>
      <c r="K7" s="66">
        <f>SUM(H7:J7)</f>
        <v>9</v>
      </c>
      <c r="L7" s="67" t="str">
        <f>IF(K7&gt;7,"MI","I")</f>
        <v>MI</v>
      </c>
      <c r="AF7" s="1" t="s">
        <v>64</v>
      </c>
    </row>
    <row r="8" spans="1:82" ht="15" x14ac:dyDescent="0.25">
      <c r="A8" s="64">
        <v>2</v>
      </c>
      <c r="B8" t="s">
        <v>180</v>
      </c>
      <c r="C8" s="68" t="s">
        <v>181</v>
      </c>
      <c r="D8" s="65" t="s">
        <v>100</v>
      </c>
      <c r="E8" s="3" t="s">
        <v>64</v>
      </c>
    </row>
    <row r="9" spans="1:82" ht="15" x14ac:dyDescent="0.25">
      <c r="A9" s="64">
        <v>3</v>
      </c>
      <c r="B9" t="s">
        <v>182</v>
      </c>
      <c r="C9" s="48" t="s">
        <v>183</v>
      </c>
      <c r="D9" s="65" t="s">
        <v>100</v>
      </c>
      <c r="E9" s="65" t="s">
        <v>64</v>
      </c>
      <c r="F9" s="66" t="s">
        <v>52</v>
      </c>
      <c r="G9" s="66" t="s">
        <v>179</v>
      </c>
      <c r="H9" s="66">
        <v>3</v>
      </c>
      <c r="I9" s="66">
        <v>2</v>
      </c>
      <c r="J9" s="66">
        <v>3</v>
      </c>
      <c r="K9" s="66">
        <f t="shared" ref="K9:K10" si="0">SUM(H9:J9)</f>
        <v>8</v>
      </c>
      <c r="L9" s="67" t="str">
        <f t="shared" ref="L9:L51" si="1">IF(K9&gt;7,"MI","I")</f>
        <v>MI</v>
      </c>
    </row>
    <row r="10" spans="1:82" ht="15" x14ac:dyDescent="0.25">
      <c r="A10" s="64">
        <v>4</v>
      </c>
      <c r="B10" t="s">
        <v>184</v>
      </c>
      <c r="C10" s="48" t="s">
        <v>183</v>
      </c>
      <c r="D10" s="65" t="s">
        <v>100</v>
      </c>
      <c r="E10" s="65" t="s">
        <v>64</v>
      </c>
      <c r="F10" s="66" t="s">
        <v>52</v>
      </c>
      <c r="G10" s="66" t="s">
        <v>179</v>
      </c>
      <c r="H10" s="66">
        <v>3</v>
      </c>
      <c r="I10" s="66">
        <v>2</v>
      </c>
      <c r="J10" s="66">
        <v>3</v>
      </c>
      <c r="K10" s="66">
        <f t="shared" si="0"/>
        <v>8</v>
      </c>
      <c r="L10" s="67" t="s">
        <v>55</v>
      </c>
    </row>
    <row r="11" spans="1:82" ht="15" x14ac:dyDescent="0.25">
      <c r="A11" s="64">
        <v>5</v>
      </c>
      <c r="B11" t="s">
        <v>185</v>
      </c>
      <c r="C11" s="48" t="s">
        <v>186</v>
      </c>
      <c r="D11" s="65" t="s">
        <v>100</v>
      </c>
      <c r="E11" s="65" t="s">
        <v>45</v>
      </c>
      <c r="F11" s="66" t="s">
        <v>52</v>
      </c>
      <c r="G11" s="66" t="s">
        <v>179</v>
      </c>
      <c r="H11" s="66">
        <v>3</v>
      </c>
      <c r="I11" s="66">
        <v>3</v>
      </c>
      <c r="J11" s="66">
        <v>3</v>
      </c>
      <c r="K11" s="66">
        <f>SUM(H11:J11)</f>
        <v>9</v>
      </c>
      <c r="L11" s="67" t="str">
        <f t="shared" si="1"/>
        <v>MI</v>
      </c>
    </row>
    <row r="12" spans="1:82" ht="15" x14ac:dyDescent="0.25">
      <c r="A12" s="64">
        <v>6</v>
      </c>
      <c r="B12" t="s">
        <v>187</v>
      </c>
      <c r="C12" s="48" t="s">
        <v>183</v>
      </c>
      <c r="D12" s="65" t="s">
        <v>100</v>
      </c>
      <c r="E12" s="65" t="s">
        <v>64</v>
      </c>
      <c r="F12" s="66" t="s">
        <v>52</v>
      </c>
      <c r="G12" s="66" t="s">
        <v>179</v>
      </c>
      <c r="H12" s="66">
        <v>3</v>
      </c>
      <c r="I12" s="66">
        <v>2</v>
      </c>
      <c r="J12" s="66">
        <v>3</v>
      </c>
      <c r="K12" s="66">
        <f>SUM(H12:J12)</f>
        <v>8</v>
      </c>
      <c r="L12" s="67" t="str">
        <f>IF(K12&gt;7,"MI","I")</f>
        <v>MI</v>
      </c>
    </row>
    <row r="13" spans="1:82" ht="15" x14ac:dyDescent="0.25">
      <c r="A13" s="64">
        <v>7</v>
      </c>
      <c r="B13" t="s">
        <v>188</v>
      </c>
      <c r="C13" s="69" t="s">
        <v>189</v>
      </c>
      <c r="D13" s="65" t="s">
        <v>100</v>
      </c>
      <c r="E13" s="65" t="s">
        <v>45</v>
      </c>
      <c r="F13" s="66" t="s">
        <v>52</v>
      </c>
      <c r="G13" s="66" t="s">
        <v>179</v>
      </c>
      <c r="H13" s="66">
        <v>3</v>
      </c>
      <c r="I13" s="66">
        <v>3</v>
      </c>
      <c r="J13" s="66">
        <v>3</v>
      </c>
      <c r="K13" s="66">
        <f>SUM(H13:J13)</f>
        <v>9</v>
      </c>
      <c r="L13" s="67" t="str">
        <f t="shared" si="1"/>
        <v>MI</v>
      </c>
    </row>
    <row r="14" spans="1:82" ht="15" x14ac:dyDescent="0.25">
      <c r="A14" s="64">
        <v>8</v>
      </c>
      <c r="B14" t="s">
        <v>190</v>
      </c>
      <c r="C14" s="48" t="s">
        <v>191</v>
      </c>
      <c r="D14" s="65" t="s">
        <v>100</v>
      </c>
      <c r="E14" s="65" t="s">
        <v>45</v>
      </c>
      <c r="F14" s="66" t="s">
        <v>52</v>
      </c>
      <c r="G14" s="66" t="s">
        <v>179</v>
      </c>
      <c r="H14" s="66">
        <v>3</v>
      </c>
      <c r="I14" s="66">
        <v>3</v>
      </c>
      <c r="J14" s="66">
        <v>3</v>
      </c>
      <c r="K14" s="66">
        <f>SUM(H14:J14)</f>
        <v>9</v>
      </c>
      <c r="L14" s="67" t="str">
        <f t="shared" si="1"/>
        <v>MI</v>
      </c>
    </row>
    <row r="15" spans="1:82" ht="23.25" x14ac:dyDescent="0.25">
      <c r="A15" s="64">
        <v>9</v>
      </c>
      <c r="B15" t="s">
        <v>192</v>
      </c>
      <c r="C15" s="48" t="s">
        <v>193</v>
      </c>
      <c r="D15" s="65" t="s">
        <v>100</v>
      </c>
      <c r="E15" s="65" t="s">
        <v>45</v>
      </c>
      <c r="F15" s="66" t="s">
        <v>52</v>
      </c>
      <c r="G15" s="66" t="s">
        <v>179</v>
      </c>
      <c r="H15" s="66">
        <v>3</v>
      </c>
      <c r="I15" s="66">
        <v>3</v>
      </c>
      <c r="J15" s="66">
        <v>2</v>
      </c>
      <c r="K15" s="66">
        <f t="shared" ref="K15:K51" si="2">SUM(H15:J15)</f>
        <v>8</v>
      </c>
      <c r="L15" s="67" t="str">
        <f t="shared" si="1"/>
        <v>MI</v>
      </c>
    </row>
    <row r="16" spans="1:82" ht="15" x14ac:dyDescent="0.25">
      <c r="A16" s="64">
        <v>10</v>
      </c>
      <c r="B16" t="s">
        <v>194</v>
      </c>
      <c r="C16" s="48" t="s">
        <v>183</v>
      </c>
      <c r="D16" s="65" t="s">
        <v>100</v>
      </c>
      <c r="E16" s="65" t="s">
        <v>45</v>
      </c>
      <c r="F16" s="66" t="s">
        <v>52</v>
      </c>
      <c r="G16" s="66" t="s">
        <v>179</v>
      </c>
      <c r="H16" s="66">
        <v>3</v>
      </c>
      <c r="I16" s="66">
        <v>2</v>
      </c>
      <c r="J16" s="66">
        <v>3</v>
      </c>
      <c r="K16" s="66">
        <f>SUM(H16:J16)</f>
        <v>8</v>
      </c>
      <c r="L16" s="67" t="str">
        <f>IF(K16&gt;7,"MI","I")</f>
        <v>MI</v>
      </c>
    </row>
    <row r="17" spans="1:12" ht="15" x14ac:dyDescent="0.25">
      <c r="A17" s="64">
        <v>11</v>
      </c>
      <c r="B17" t="s">
        <v>195</v>
      </c>
      <c r="C17" s="48" t="s">
        <v>183</v>
      </c>
      <c r="D17" s="65" t="s">
        <v>100</v>
      </c>
      <c r="E17" s="65" t="s">
        <v>64</v>
      </c>
      <c r="F17" s="66" t="s">
        <v>52</v>
      </c>
      <c r="G17" s="66" t="s">
        <v>179</v>
      </c>
      <c r="H17" s="66">
        <v>3</v>
      </c>
      <c r="I17" s="66">
        <v>2</v>
      </c>
      <c r="J17" s="66">
        <v>3</v>
      </c>
      <c r="K17" s="66">
        <f>SUM(H17:J17)</f>
        <v>8</v>
      </c>
      <c r="L17" s="67" t="str">
        <f>IF(K17&gt;7,"MI","I")</f>
        <v>MI</v>
      </c>
    </row>
    <row r="18" spans="1:12" ht="15" x14ac:dyDescent="0.25">
      <c r="A18" s="64">
        <v>12</v>
      </c>
      <c r="B18" t="s">
        <v>196</v>
      </c>
      <c r="C18" s="48" t="s">
        <v>197</v>
      </c>
      <c r="D18" s="65" t="s">
        <v>100</v>
      </c>
      <c r="E18" s="65" t="s">
        <v>64</v>
      </c>
      <c r="F18" s="66" t="s">
        <v>52</v>
      </c>
      <c r="G18" s="66" t="s">
        <v>35</v>
      </c>
      <c r="H18" s="66">
        <v>3</v>
      </c>
      <c r="I18" s="66">
        <v>2</v>
      </c>
      <c r="J18" s="66">
        <v>2</v>
      </c>
      <c r="K18" s="66">
        <f t="shared" si="2"/>
        <v>7</v>
      </c>
      <c r="L18" s="67" t="str">
        <f t="shared" si="1"/>
        <v>I</v>
      </c>
    </row>
    <row r="19" spans="1:12" ht="15" x14ac:dyDescent="0.25">
      <c r="A19" s="64">
        <v>13</v>
      </c>
      <c r="B19" t="s">
        <v>198</v>
      </c>
      <c r="C19" s="48" t="s">
        <v>199</v>
      </c>
      <c r="D19" s="65" t="s">
        <v>100</v>
      </c>
      <c r="E19" s="65" t="s">
        <v>45</v>
      </c>
      <c r="F19" s="66" t="s">
        <v>52</v>
      </c>
      <c r="G19" s="66" t="s">
        <v>179</v>
      </c>
      <c r="H19" s="66">
        <v>3</v>
      </c>
      <c r="I19" s="66">
        <v>3</v>
      </c>
      <c r="J19" s="66">
        <v>3</v>
      </c>
      <c r="K19" s="66">
        <f t="shared" si="2"/>
        <v>9</v>
      </c>
      <c r="L19" s="67" t="str">
        <f t="shared" si="1"/>
        <v>MI</v>
      </c>
    </row>
    <row r="20" spans="1:12" ht="15" x14ac:dyDescent="0.25">
      <c r="A20" s="64">
        <v>14</v>
      </c>
      <c r="B20" t="s">
        <v>200</v>
      </c>
      <c r="C20" s="48" t="s">
        <v>201</v>
      </c>
      <c r="D20" s="65" t="s">
        <v>100</v>
      </c>
      <c r="E20" s="65" t="s">
        <v>45</v>
      </c>
      <c r="F20" s="66" t="s">
        <v>52</v>
      </c>
      <c r="G20" s="66" t="s">
        <v>179</v>
      </c>
      <c r="H20" s="66">
        <v>3</v>
      </c>
      <c r="I20" s="66">
        <v>3</v>
      </c>
      <c r="J20" s="66">
        <v>3</v>
      </c>
      <c r="K20" s="66">
        <f t="shared" si="2"/>
        <v>9</v>
      </c>
      <c r="L20" s="67" t="str">
        <f t="shared" si="1"/>
        <v>MI</v>
      </c>
    </row>
    <row r="21" spans="1:12" ht="15" x14ac:dyDescent="0.25">
      <c r="A21" s="64">
        <v>15</v>
      </c>
      <c r="B21" t="s">
        <v>202</v>
      </c>
      <c r="C21" s="48" t="s">
        <v>203</v>
      </c>
      <c r="D21" s="65" t="s">
        <v>100</v>
      </c>
      <c r="E21" s="65" t="s">
        <v>45</v>
      </c>
      <c r="F21" s="66" t="s">
        <v>52</v>
      </c>
      <c r="G21" s="66" t="s">
        <v>179</v>
      </c>
      <c r="H21" s="66">
        <v>3</v>
      </c>
      <c r="I21" s="66">
        <v>3</v>
      </c>
      <c r="J21" s="66">
        <v>3</v>
      </c>
      <c r="K21" s="66">
        <f t="shared" si="2"/>
        <v>9</v>
      </c>
      <c r="L21" s="67" t="str">
        <f t="shared" si="1"/>
        <v>MI</v>
      </c>
    </row>
    <row r="22" spans="1:12" ht="15" x14ac:dyDescent="0.25">
      <c r="A22" s="64">
        <v>16</v>
      </c>
      <c r="B22" t="s">
        <v>204</v>
      </c>
      <c r="C22" s="48" t="s">
        <v>205</v>
      </c>
      <c r="D22" s="65" t="s">
        <v>100</v>
      </c>
      <c r="E22" s="65" t="s">
        <v>45</v>
      </c>
      <c r="F22" s="66" t="s">
        <v>52</v>
      </c>
      <c r="G22" s="66" t="s">
        <v>179</v>
      </c>
      <c r="H22" s="66">
        <v>3</v>
      </c>
      <c r="I22" s="66">
        <v>3</v>
      </c>
      <c r="J22" s="66">
        <v>3</v>
      </c>
      <c r="K22" s="66">
        <f t="shared" si="2"/>
        <v>9</v>
      </c>
      <c r="L22" s="67" t="str">
        <f t="shared" si="1"/>
        <v>MI</v>
      </c>
    </row>
    <row r="23" spans="1:12" ht="15" x14ac:dyDescent="0.25">
      <c r="A23" s="64">
        <v>17</v>
      </c>
      <c r="B23" t="s">
        <v>206</v>
      </c>
      <c r="C23" s="48" t="s">
        <v>207</v>
      </c>
      <c r="D23" s="65" t="s">
        <v>100</v>
      </c>
      <c r="E23" s="65" t="s">
        <v>64</v>
      </c>
      <c r="F23" s="66" t="s">
        <v>52</v>
      </c>
      <c r="G23" s="66" t="s">
        <v>179</v>
      </c>
      <c r="H23" s="66">
        <v>3</v>
      </c>
      <c r="I23" s="66">
        <v>3</v>
      </c>
      <c r="J23" s="66">
        <v>3</v>
      </c>
      <c r="K23" s="66">
        <f t="shared" si="2"/>
        <v>9</v>
      </c>
      <c r="L23" s="67" t="str">
        <f t="shared" si="1"/>
        <v>MI</v>
      </c>
    </row>
    <row r="24" spans="1:12" ht="15" x14ac:dyDescent="0.25">
      <c r="A24" s="64">
        <v>18</v>
      </c>
      <c r="B24" t="s">
        <v>208</v>
      </c>
      <c r="C24" s="48" t="s">
        <v>209</v>
      </c>
      <c r="D24" s="65" t="s">
        <v>100</v>
      </c>
      <c r="E24" s="65" t="s">
        <v>45</v>
      </c>
      <c r="F24" s="66" t="s">
        <v>52</v>
      </c>
      <c r="G24" s="66" t="s">
        <v>179</v>
      </c>
      <c r="H24" s="66">
        <v>3</v>
      </c>
      <c r="I24" s="66">
        <v>3</v>
      </c>
      <c r="J24" s="66">
        <v>3</v>
      </c>
      <c r="K24" s="66">
        <f t="shared" si="2"/>
        <v>9</v>
      </c>
      <c r="L24" s="67" t="str">
        <f t="shared" si="1"/>
        <v>MI</v>
      </c>
    </row>
    <row r="25" spans="1:12" ht="15" x14ac:dyDescent="0.25">
      <c r="A25" s="64">
        <v>19</v>
      </c>
      <c r="B25" t="s">
        <v>210</v>
      </c>
      <c r="C25" s="48" t="s">
        <v>211</v>
      </c>
      <c r="D25" s="65" t="s">
        <v>100</v>
      </c>
      <c r="E25" s="65" t="s">
        <v>45</v>
      </c>
      <c r="F25" s="66" t="s">
        <v>52</v>
      </c>
      <c r="G25" s="66" t="s">
        <v>179</v>
      </c>
      <c r="H25" s="66">
        <v>3</v>
      </c>
      <c r="I25" s="66">
        <v>3</v>
      </c>
      <c r="J25" s="66">
        <v>3</v>
      </c>
      <c r="K25" s="66">
        <f t="shared" si="2"/>
        <v>9</v>
      </c>
      <c r="L25" s="67" t="str">
        <f t="shared" si="1"/>
        <v>MI</v>
      </c>
    </row>
    <row r="26" spans="1:12" ht="15" x14ac:dyDescent="0.25">
      <c r="A26" s="64">
        <v>20</v>
      </c>
      <c r="B26" t="s">
        <v>212</v>
      </c>
      <c r="C26" s="48" t="s">
        <v>213</v>
      </c>
      <c r="D26" s="65" t="s">
        <v>100</v>
      </c>
      <c r="E26" s="65" t="s">
        <v>45</v>
      </c>
      <c r="F26" s="66" t="s">
        <v>52</v>
      </c>
      <c r="G26" s="66" t="s">
        <v>179</v>
      </c>
      <c r="H26" s="66">
        <v>3</v>
      </c>
      <c r="I26" s="66">
        <v>3</v>
      </c>
      <c r="J26" s="66">
        <v>3</v>
      </c>
      <c r="K26" s="66">
        <f t="shared" si="2"/>
        <v>9</v>
      </c>
      <c r="L26" s="67" t="str">
        <f t="shared" si="1"/>
        <v>MI</v>
      </c>
    </row>
    <row r="27" spans="1:12" ht="15" x14ac:dyDescent="0.25">
      <c r="A27" s="64">
        <v>21</v>
      </c>
      <c r="B27" t="s">
        <v>214</v>
      </c>
      <c r="C27" s="48" t="s">
        <v>215</v>
      </c>
      <c r="D27" s="65" t="s">
        <v>100</v>
      </c>
      <c r="E27" s="65" t="s">
        <v>45</v>
      </c>
      <c r="F27" s="66" t="s">
        <v>52</v>
      </c>
      <c r="G27" s="66" t="s">
        <v>179</v>
      </c>
      <c r="H27" s="66">
        <v>3</v>
      </c>
      <c r="I27" s="66">
        <v>3</v>
      </c>
      <c r="J27" s="66">
        <v>3</v>
      </c>
      <c r="K27" s="66">
        <f t="shared" si="2"/>
        <v>9</v>
      </c>
      <c r="L27" s="67" t="str">
        <f t="shared" si="1"/>
        <v>MI</v>
      </c>
    </row>
    <row r="28" spans="1:12" ht="15" x14ac:dyDescent="0.25">
      <c r="A28" s="64">
        <v>22</v>
      </c>
      <c r="B28" t="s">
        <v>216</v>
      </c>
      <c r="C28" s="48" t="s">
        <v>217</v>
      </c>
      <c r="D28" s="65" t="s">
        <v>100</v>
      </c>
      <c r="E28" s="65" t="s">
        <v>45</v>
      </c>
      <c r="F28" s="66" t="s">
        <v>52</v>
      </c>
      <c r="G28" s="66" t="s">
        <v>179</v>
      </c>
      <c r="H28" s="66">
        <v>3</v>
      </c>
      <c r="I28" s="66">
        <v>3</v>
      </c>
      <c r="J28" s="66">
        <v>3</v>
      </c>
      <c r="K28" s="66">
        <f t="shared" si="2"/>
        <v>9</v>
      </c>
      <c r="L28" s="67" t="str">
        <f t="shared" si="1"/>
        <v>MI</v>
      </c>
    </row>
    <row r="29" spans="1:12" ht="15" x14ac:dyDescent="0.25">
      <c r="A29" s="64">
        <v>23</v>
      </c>
      <c r="B29" t="s">
        <v>218</v>
      </c>
      <c r="C29" s="48" t="s">
        <v>219</v>
      </c>
      <c r="D29" s="65" t="s">
        <v>100</v>
      </c>
      <c r="E29" s="65" t="s">
        <v>45</v>
      </c>
      <c r="F29" s="66" t="s">
        <v>52</v>
      </c>
      <c r="G29" s="66" t="s">
        <v>179</v>
      </c>
      <c r="H29" s="66">
        <v>3</v>
      </c>
      <c r="I29" s="66">
        <v>3</v>
      </c>
      <c r="J29" s="66">
        <v>3</v>
      </c>
      <c r="K29" s="66">
        <f t="shared" si="2"/>
        <v>9</v>
      </c>
      <c r="L29" s="67" t="str">
        <f t="shared" si="1"/>
        <v>MI</v>
      </c>
    </row>
    <row r="30" spans="1:12" ht="15" x14ac:dyDescent="0.25">
      <c r="A30" s="64">
        <v>26</v>
      </c>
      <c r="B30" t="s">
        <v>220</v>
      </c>
      <c r="C30" s="48" t="s">
        <v>221</v>
      </c>
      <c r="D30" s="65" t="s">
        <v>100</v>
      </c>
      <c r="E30" s="65" t="s">
        <v>64</v>
      </c>
      <c r="F30" s="66" t="s">
        <v>52</v>
      </c>
      <c r="G30" s="66" t="s">
        <v>179</v>
      </c>
      <c r="H30" s="66">
        <v>3</v>
      </c>
      <c r="I30" s="66">
        <v>3</v>
      </c>
      <c r="J30" s="66">
        <v>3</v>
      </c>
      <c r="K30" s="66">
        <f t="shared" si="2"/>
        <v>9</v>
      </c>
      <c r="L30" s="67" t="str">
        <f t="shared" si="1"/>
        <v>MI</v>
      </c>
    </row>
    <row r="31" spans="1:12" ht="15" x14ac:dyDescent="0.25">
      <c r="A31" s="64">
        <v>27</v>
      </c>
      <c r="B31" t="s">
        <v>222</v>
      </c>
      <c r="C31" s="48" t="s">
        <v>223</v>
      </c>
      <c r="D31" s="65" t="s">
        <v>100</v>
      </c>
      <c r="E31" s="65" t="s">
        <v>64</v>
      </c>
      <c r="F31" s="66" t="s">
        <v>52</v>
      </c>
      <c r="G31" s="66" t="s">
        <v>179</v>
      </c>
      <c r="H31" s="66">
        <v>3</v>
      </c>
      <c r="I31" s="66">
        <v>3</v>
      </c>
      <c r="J31" s="66">
        <v>3</v>
      </c>
      <c r="K31" s="66">
        <f t="shared" si="2"/>
        <v>9</v>
      </c>
      <c r="L31" s="67" t="str">
        <f t="shared" si="1"/>
        <v>MI</v>
      </c>
    </row>
    <row r="32" spans="1:12" ht="15" x14ac:dyDescent="0.25">
      <c r="A32" s="64">
        <v>28</v>
      </c>
      <c r="B32" t="s">
        <v>224</v>
      </c>
      <c r="C32" s="48" t="s">
        <v>225</v>
      </c>
      <c r="D32" s="65" t="s">
        <v>100</v>
      </c>
      <c r="E32" s="65" t="s">
        <v>45</v>
      </c>
      <c r="F32" s="66" t="s">
        <v>52</v>
      </c>
      <c r="G32" s="66" t="s">
        <v>179</v>
      </c>
      <c r="H32" s="66">
        <v>3</v>
      </c>
      <c r="I32" s="66">
        <v>3</v>
      </c>
      <c r="J32" s="66">
        <v>3</v>
      </c>
      <c r="K32" s="66">
        <f t="shared" si="2"/>
        <v>9</v>
      </c>
      <c r="L32" s="67" t="str">
        <f t="shared" si="1"/>
        <v>MI</v>
      </c>
    </row>
    <row r="33" spans="1:13" ht="15" x14ac:dyDescent="0.25">
      <c r="A33" s="64">
        <v>29</v>
      </c>
      <c r="B33" t="s">
        <v>226</v>
      </c>
      <c r="C33" s="48" t="s">
        <v>227</v>
      </c>
      <c r="D33" s="65" t="s">
        <v>100</v>
      </c>
      <c r="E33" s="65" t="s">
        <v>45</v>
      </c>
      <c r="F33" s="66" t="s">
        <v>52</v>
      </c>
      <c r="G33" s="66" t="s">
        <v>179</v>
      </c>
      <c r="H33" s="66">
        <v>3</v>
      </c>
      <c r="I33" s="66">
        <v>3</v>
      </c>
      <c r="J33" s="66">
        <v>3</v>
      </c>
      <c r="K33" s="66">
        <f t="shared" si="2"/>
        <v>9</v>
      </c>
      <c r="L33" s="67" t="str">
        <f t="shared" si="1"/>
        <v>MI</v>
      </c>
    </row>
    <row r="34" spans="1:13" ht="15" x14ac:dyDescent="0.25">
      <c r="A34" s="64">
        <v>30</v>
      </c>
      <c r="B34" t="s">
        <v>228</v>
      </c>
      <c r="C34" s="48" t="s">
        <v>229</v>
      </c>
      <c r="D34" s="65" t="s">
        <v>100</v>
      </c>
      <c r="E34" s="65" t="s">
        <v>45</v>
      </c>
      <c r="F34" s="66" t="s">
        <v>52</v>
      </c>
      <c r="G34" s="66" t="s">
        <v>179</v>
      </c>
      <c r="H34" s="66">
        <v>3</v>
      </c>
      <c r="I34" s="66">
        <v>3</v>
      </c>
      <c r="J34" s="66">
        <v>3</v>
      </c>
      <c r="K34" s="66">
        <f t="shared" si="2"/>
        <v>9</v>
      </c>
      <c r="L34" s="67" t="str">
        <f t="shared" si="1"/>
        <v>MI</v>
      </c>
    </row>
    <row r="35" spans="1:13" ht="15" x14ac:dyDescent="0.25">
      <c r="A35" s="64">
        <v>31</v>
      </c>
      <c r="B35" t="s">
        <v>230</v>
      </c>
      <c r="C35" s="48" t="s">
        <v>183</v>
      </c>
      <c r="D35" s="65" t="s">
        <v>100</v>
      </c>
      <c r="E35" s="65" t="s">
        <v>64</v>
      </c>
      <c r="F35" s="66" t="s">
        <v>52</v>
      </c>
      <c r="G35" s="66" t="s">
        <v>179</v>
      </c>
      <c r="H35" s="66">
        <v>3</v>
      </c>
      <c r="I35" s="66">
        <v>2</v>
      </c>
      <c r="J35" s="66">
        <v>3</v>
      </c>
      <c r="K35" s="66">
        <f>SUM(H35:J35)</f>
        <v>8</v>
      </c>
      <c r="L35" s="67" t="str">
        <f>IF(K35&gt;7,"MI","I")</f>
        <v>MI</v>
      </c>
    </row>
    <row r="36" spans="1:13" ht="15" x14ac:dyDescent="0.25">
      <c r="A36" s="64">
        <v>32</v>
      </c>
      <c r="B36" t="s">
        <v>231</v>
      </c>
      <c r="C36" s="48" t="s">
        <v>183</v>
      </c>
      <c r="D36" s="65" t="s">
        <v>100</v>
      </c>
      <c r="E36" s="65" t="s">
        <v>64</v>
      </c>
      <c r="F36" s="66" t="s">
        <v>52</v>
      </c>
      <c r="G36" s="66" t="s">
        <v>179</v>
      </c>
      <c r="H36" s="66">
        <v>3</v>
      </c>
      <c r="I36" s="66">
        <v>2</v>
      </c>
      <c r="J36" s="66">
        <v>3</v>
      </c>
      <c r="K36" s="66">
        <f>SUM(H36:J36)</f>
        <v>8</v>
      </c>
      <c r="L36" s="67" t="str">
        <f>IF(K36&gt;7,"MI","I")</f>
        <v>MI</v>
      </c>
    </row>
    <row r="37" spans="1:13" ht="15" x14ac:dyDescent="0.25">
      <c r="A37" s="64">
        <v>33</v>
      </c>
      <c r="B37" t="s">
        <v>232</v>
      </c>
      <c r="C37" s="48" t="s">
        <v>233</v>
      </c>
      <c r="D37" s="65" t="s">
        <v>100</v>
      </c>
      <c r="E37" s="65" t="s">
        <v>64</v>
      </c>
      <c r="F37" s="66" t="s">
        <v>52</v>
      </c>
      <c r="G37" s="66" t="s">
        <v>179</v>
      </c>
      <c r="H37" s="66">
        <v>3</v>
      </c>
      <c r="I37" s="66">
        <v>2</v>
      </c>
      <c r="J37" s="66">
        <v>3</v>
      </c>
      <c r="K37" s="66">
        <f>SUM(H37:J37)</f>
        <v>8</v>
      </c>
      <c r="L37" s="67" t="str">
        <f>IF(K37&gt;7,"MI","I")</f>
        <v>MI</v>
      </c>
    </row>
    <row r="38" spans="1:13" ht="15" x14ac:dyDescent="0.25">
      <c r="A38" s="64">
        <v>34</v>
      </c>
      <c r="B38" t="s">
        <v>234</v>
      </c>
      <c r="C38" s="48" t="s">
        <v>235</v>
      </c>
      <c r="D38" s="65" t="s">
        <v>100</v>
      </c>
      <c r="E38" s="65" t="s">
        <v>64</v>
      </c>
      <c r="F38" s="66" t="s">
        <v>52</v>
      </c>
      <c r="G38" s="66" t="s">
        <v>179</v>
      </c>
      <c r="H38" s="66">
        <v>3</v>
      </c>
      <c r="I38" s="66">
        <v>2</v>
      </c>
      <c r="J38" s="66">
        <v>3</v>
      </c>
      <c r="K38" s="66">
        <f>SUM(H38:J38)</f>
        <v>8</v>
      </c>
      <c r="L38" s="67" t="str">
        <f>IF(K38&gt;7,"MI","I")</f>
        <v>MI</v>
      </c>
    </row>
    <row r="39" spans="1:13" ht="15" x14ac:dyDescent="0.2">
      <c r="A39" s="64">
        <v>35</v>
      </c>
      <c r="B39" s="70" t="s">
        <v>111</v>
      </c>
      <c r="C39" s="71" t="s">
        <v>112</v>
      </c>
      <c r="D39" s="64" t="s">
        <v>113</v>
      </c>
      <c r="E39" s="65" t="s">
        <v>27</v>
      </c>
      <c r="F39" s="66" t="s">
        <v>101</v>
      </c>
      <c r="G39" s="66" t="s">
        <v>35</v>
      </c>
      <c r="H39" s="66">
        <v>3</v>
      </c>
      <c r="I39" s="66">
        <v>3</v>
      </c>
      <c r="J39" s="66">
        <v>3</v>
      </c>
      <c r="K39" s="66">
        <f t="shared" si="2"/>
        <v>9</v>
      </c>
      <c r="L39" s="67" t="str">
        <f t="shared" si="1"/>
        <v>MI</v>
      </c>
    </row>
    <row r="40" spans="1:13" ht="22.5" x14ac:dyDescent="0.2">
      <c r="A40" s="64">
        <v>36</v>
      </c>
      <c r="B40" s="70" t="s">
        <v>236</v>
      </c>
      <c r="C40" s="71" t="s">
        <v>115</v>
      </c>
      <c r="D40" s="64" t="s">
        <v>113</v>
      </c>
      <c r="E40" s="65" t="s">
        <v>27</v>
      </c>
      <c r="F40" s="66" t="s">
        <v>101</v>
      </c>
      <c r="G40" s="66" t="s">
        <v>179</v>
      </c>
      <c r="H40" s="66">
        <v>3</v>
      </c>
      <c r="I40" s="66">
        <v>3</v>
      </c>
      <c r="J40" s="66">
        <v>3</v>
      </c>
      <c r="K40" s="66">
        <f t="shared" si="2"/>
        <v>9</v>
      </c>
      <c r="L40" s="67" t="str">
        <f t="shared" si="1"/>
        <v>MI</v>
      </c>
    </row>
    <row r="41" spans="1:13" ht="15" x14ac:dyDescent="0.2">
      <c r="A41" s="64">
        <v>37</v>
      </c>
      <c r="B41" s="70" t="s">
        <v>237</v>
      </c>
      <c r="C41" s="71" t="s">
        <v>238</v>
      </c>
      <c r="D41" s="64" t="s">
        <v>239</v>
      </c>
      <c r="E41" s="65" t="s">
        <v>27</v>
      </c>
      <c r="F41" s="66" t="s">
        <v>52</v>
      </c>
      <c r="G41" s="66" t="s">
        <v>179</v>
      </c>
      <c r="H41" s="66">
        <v>3</v>
      </c>
      <c r="I41" s="66">
        <v>3</v>
      </c>
      <c r="J41" s="66">
        <v>3</v>
      </c>
      <c r="K41" s="66">
        <f t="shared" ref="K41" si="3">SUM(H41:J41)</f>
        <v>9</v>
      </c>
      <c r="L41" s="67" t="str">
        <f t="shared" si="1"/>
        <v>MI</v>
      </c>
    </row>
    <row r="42" spans="1:13" ht="15" x14ac:dyDescent="0.2">
      <c r="A42" s="64">
        <v>38</v>
      </c>
      <c r="B42" s="70" t="s">
        <v>116</v>
      </c>
      <c r="C42" s="71" t="s">
        <v>117</v>
      </c>
      <c r="D42" s="64" t="s">
        <v>118</v>
      </c>
      <c r="E42" s="65" t="s">
        <v>27</v>
      </c>
      <c r="F42" s="66" t="s">
        <v>101</v>
      </c>
      <c r="G42" s="66" t="s">
        <v>179</v>
      </c>
      <c r="H42" s="66">
        <v>3</v>
      </c>
      <c r="I42" s="66">
        <v>3</v>
      </c>
      <c r="J42" s="66">
        <v>2</v>
      </c>
      <c r="K42" s="66">
        <f t="shared" si="2"/>
        <v>8</v>
      </c>
      <c r="L42" s="67" t="str">
        <f t="shared" si="1"/>
        <v>MI</v>
      </c>
    </row>
    <row r="43" spans="1:13" ht="15" x14ac:dyDescent="0.2">
      <c r="A43" s="64">
        <v>39</v>
      </c>
      <c r="B43" s="70" t="s">
        <v>240</v>
      </c>
      <c r="C43" s="71" t="s">
        <v>117</v>
      </c>
      <c r="D43" s="64" t="s">
        <v>239</v>
      </c>
      <c r="E43" s="65" t="s">
        <v>27</v>
      </c>
      <c r="F43" s="66" t="s">
        <v>52</v>
      </c>
      <c r="G43" s="66" t="s">
        <v>179</v>
      </c>
      <c r="H43" s="66">
        <v>3</v>
      </c>
      <c r="I43" s="66">
        <v>3</v>
      </c>
      <c r="J43" s="66">
        <v>3</v>
      </c>
      <c r="K43" s="66">
        <f t="shared" si="2"/>
        <v>9</v>
      </c>
      <c r="L43" s="67" t="str">
        <f t="shared" si="1"/>
        <v>MI</v>
      </c>
      <c r="M43" s="67"/>
    </row>
    <row r="44" spans="1:13" ht="25.5" x14ac:dyDescent="0.2">
      <c r="A44" s="64">
        <v>40</v>
      </c>
      <c r="B44" s="70" t="s">
        <v>241</v>
      </c>
      <c r="C44" s="71" t="s">
        <v>120</v>
      </c>
      <c r="D44" s="64" t="s">
        <v>121</v>
      </c>
      <c r="E44" s="65" t="s">
        <v>64</v>
      </c>
      <c r="F44" s="66" t="s">
        <v>52</v>
      </c>
      <c r="G44" s="66" t="s">
        <v>35</v>
      </c>
      <c r="H44" s="66">
        <v>3</v>
      </c>
      <c r="I44" s="66">
        <v>1</v>
      </c>
      <c r="J44" s="66">
        <v>2</v>
      </c>
      <c r="K44" s="66">
        <f t="shared" si="2"/>
        <v>6</v>
      </c>
      <c r="L44" s="67" t="str">
        <f t="shared" si="1"/>
        <v>I</v>
      </c>
    </row>
    <row r="45" spans="1:13" ht="22.5" x14ac:dyDescent="0.2">
      <c r="A45" s="64">
        <v>41</v>
      </c>
      <c r="B45" s="70" t="s">
        <v>122</v>
      </c>
      <c r="C45" s="71" t="s">
        <v>123</v>
      </c>
      <c r="D45" s="64" t="s">
        <v>242</v>
      </c>
      <c r="E45" s="65" t="s">
        <v>46</v>
      </c>
      <c r="F45" s="66" t="s">
        <v>52</v>
      </c>
      <c r="G45" s="66" t="s">
        <v>179</v>
      </c>
      <c r="H45" s="66">
        <v>3</v>
      </c>
      <c r="I45" s="66">
        <v>3</v>
      </c>
      <c r="J45" s="66">
        <v>3</v>
      </c>
      <c r="K45" s="66">
        <f t="shared" si="2"/>
        <v>9</v>
      </c>
      <c r="L45" s="67" t="str">
        <f t="shared" si="1"/>
        <v>MI</v>
      </c>
    </row>
    <row r="46" spans="1:13" ht="28.5" x14ac:dyDescent="0.2">
      <c r="A46" s="64">
        <v>42</v>
      </c>
      <c r="B46" s="72" t="s">
        <v>124</v>
      </c>
      <c r="C46" s="73" t="s">
        <v>243</v>
      </c>
      <c r="D46" s="66" t="s">
        <v>244</v>
      </c>
      <c r="E46" s="65" t="s">
        <v>64</v>
      </c>
      <c r="F46" s="74" t="s">
        <v>245</v>
      </c>
      <c r="G46" s="66" t="s">
        <v>179</v>
      </c>
      <c r="H46" s="66">
        <v>3</v>
      </c>
      <c r="I46" s="66">
        <v>3</v>
      </c>
      <c r="J46" s="66">
        <v>3</v>
      </c>
      <c r="K46" s="66">
        <f t="shared" si="2"/>
        <v>9</v>
      </c>
      <c r="L46" s="67" t="str">
        <f t="shared" si="1"/>
        <v>MI</v>
      </c>
    </row>
    <row r="47" spans="1:13" ht="28.5" x14ac:dyDescent="0.2">
      <c r="A47" s="64">
        <v>43</v>
      </c>
      <c r="B47" s="72" t="s">
        <v>125</v>
      </c>
      <c r="C47" s="73" t="s">
        <v>246</v>
      </c>
      <c r="D47" s="66" t="s">
        <v>247</v>
      </c>
      <c r="E47" s="65" t="s">
        <v>46</v>
      </c>
      <c r="F47" s="74" t="s">
        <v>245</v>
      </c>
      <c r="G47" s="66" t="s">
        <v>35</v>
      </c>
      <c r="H47" s="66">
        <v>3</v>
      </c>
      <c r="I47" s="66">
        <v>3</v>
      </c>
      <c r="J47" s="66">
        <v>3</v>
      </c>
      <c r="K47" s="66">
        <f t="shared" si="2"/>
        <v>9</v>
      </c>
      <c r="L47" s="67" t="str">
        <f t="shared" si="1"/>
        <v>MI</v>
      </c>
    </row>
    <row r="48" spans="1:13" ht="28.5" x14ac:dyDescent="0.2">
      <c r="A48" s="64">
        <v>44</v>
      </c>
      <c r="B48" s="72" t="s">
        <v>126</v>
      </c>
      <c r="C48" s="73" t="s">
        <v>248</v>
      </c>
      <c r="D48" s="66" t="s">
        <v>249</v>
      </c>
      <c r="E48" s="65" t="s">
        <v>46</v>
      </c>
      <c r="F48" s="74" t="s">
        <v>245</v>
      </c>
      <c r="G48" s="66" t="s">
        <v>35</v>
      </c>
      <c r="H48" s="66">
        <v>3</v>
      </c>
      <c r="I48" s="66">
        <v>3</v>
      </c>
      <c r="J48" s="66">
        <v>3</v>
      </c>
      <c r="K48" s="66">
        <f t="shared" si="2"/>
        <v>9</v>
      </c>
      <c r="L48" s="67" t="str">
        <f t="shared" si="1"/>
        <v>MI</v>
      </c>
    </row>
    <row r="49" spans="1:12" ht="28.5" x14ac:dyDescent="0.2">
      <c r="A49" s="64">
        <v>45</v>
      </c>
      <c r="B49" s="72" t="s">
        <v>127</v>
      </c>
      <c r="C49" s="73" t="s">
        <v>250</v>
      </c>
      <c r="D49" s="66" t="s">
        <v>251</v>
      </c>
      <c r="E49" s="65" t="s">
        <v>46</v>
      </c>
      <c r="F49" s="74" t="s">
        <v>245</v>
      </c>
      <c r="G49" s="66" t="s">
        <v>35</v>
      </c>
      <c r="H49" s="66">
        <v>3</v>
      </c>
      <c r="I49" s="66">
        <v>3</v>
      </c>
      <c r="J49" s="66">
        <v>3</v>
      </c>
      <c r="K49" s="66">
        <f t="shared" si="2"/>
        <v>9</v>
      </c>
      <c r="L49" s="67" t="str">
        <f t="shared" si="1"/>
        <v>MI</v>
      </c>
    </row>
    <row r="50" spans="1:12" ht="28.5" x14ac:dyDescent="0.2">
      <c r="A50" s="64">
        <v>46</v>
      </c>
      <c r="B50" s="72" t="s">
        <v>252</v>
      </c>
      <c r="C50" s="73" t="s">
        <v>253</v>
      </c>
      <c r="D50" s="66" t="s">
        <v>254</v>
      </c>
      <c r="E50" s="65" t="s">
        <v>46</v>
      </c>
      <c r="F50" s="74" t="s">
        <v>255</v>
      </c>
      <c r="G50" s="66" t="s">
        <v>35</v>
      </c>
      <c r="H50" s="66">
        <v>1</v>
      </c>
      <c r="I50" s="66">
        <v>1</v>
      </c>
      <c r="J50" s="66">
        <v>1</v>
      </c>
      <c r="K50" s="66">
        <f t="shared" si="2"/>
        <v>3</v>
      </c>
      <c r="L50" s="67" t="str">
        <f t="shared" si="1"/>
        <v>I</v>
      </c>
    </row>
    <row r="51" spans="1:12" ht="28.5" x14ac:dyDescent="0.2">
      <c r="A51" s="64">
        <v>47</v>
      </c>
      <c r="B51" s="72" t="s">
        <v>256</v>
      </c>
      <c r="C51" s="73" t="s">
        <v>257</v>
      </c>
      <c r="D51" s="66" t="s">
        <v>258</v>
      </c>
      <c r="E51" s="65" t="s">
        <v>46</v>
      </c>
      <c r="F51" s="74" t="s">
        <v>245</v>
      </c>
      <c r="G51" s="66" t="s">
        <v>35</v>
      </c>
      <c r="H51" s="66">
        <v>2</v>
      </c>
      <c r="I51" s="66">
        <v>2</v>
      </c>
      <c r="J51" s="66">
        <v>2</v>
      </c>
      <c r="K51" s="66">
        <f t="shared" si="2"/>
        <v>6</v>
      </c>
      <c r="L51" s="67" t="str">
        <f t="shared" si="1"/>
        <v>I</v>
      </c>
    </row>
    <row r="53" spans="1:12" ht="27" x14ac:dyDescent="0.35">
      <c r="A53" s="246" t="s">
        <v>167</v>
      </c>
      <c r="B53" s="247"/>
      <c r="C53" s="247"/>
      <c r="D53" s="247"/>
      <c r="E53" s="248"/>
    </row>
    <row r="54" spans="1:12" ht="20.25" x14ac:dyDescent="0.3">
      <c r="A54" s="186" t="s">
        <v>168</v>
      </c>
      <c r="B54" s="187"/>
      <c r="C54" s="58" t="s">
        <v>169</v>
      </c>
      <c r="D54" s="59" t="s">
        <v>170</v>
      </c>
      <c r="E54" s="59" t="s">
        <v>171</v>
      </c>
    </row>
    <row r="55" spans="1:12" x14ac:dyDescent="0.2">
      <c r="A55" s="244" t="s">
        <v>172</v>
      </c>
      <c r="B55" s="245"/>
      <c r="C55" s="60" t="s">
        <v>173</v>
      </c>
      <c r="D55" s="61">
        <v>2017</v>
      </c>
      <c r="E55" s="62">
        <v>1</v>
      </c>
    </row>
    <row r="56" spans="1:12" ht="71.25" x14ac:dyDescent="0.2">
      <c r="A56" s="244" t="s">
        <v>174</v>
      </c>
      <c r="B56" s="245"/>
      <c r="C56" s="2" t="s">
        <v>175</v>
      </c>
      <c r="D56" s="63">
        <v>43646</v>
      </c>
      <c r="E56" s="62">
        <v>2</v>
      </c>
    </row>
    <row r="57" spans="1:12" x14ac:dyDescent="0.2">
      <c r="A57" s="244"/>
      <c r="B57" s="245"/>
      <c r="C57" s="60"/>
      <c r="D57" s="61"/>
      <c r="E57" s="61"/>
    </row>
  </sheetData>
  <mergeCells count="12">
    <mergeCell ref="N4:O4"/>
    <mergeCell ref="A5:L5"/>
    <mergeCell ref="A57:B57"/>
    <mergeCell ref="A1:A3"/>
    <mergeCell ref="B1:J2"/>
    <mergeCell ref="B3:J3"/>
    <mergeCell ref="H4:K4"/>
    <mergeCell ref="A6:L6"/>
    <mergeCell ref="A53:E53"/>
    <mergeCell ref="A54:B54"/>
    <mergeCell ref="A55:B55"/>
    <mergeCell ref="A56:B56"/>
  </mergeCells>
  <dataValidations count="1">
    <dataValidation type="list" allowBlank="1" showInputMessage="1" showErrorMessage="1" sqref="E7 E9:E51">
      <formula1>$AF$5:$AF$6</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E7"/>
  <sheetViews>
    <sheetView workbookViewId="0">
      <selection activeCell="A5" sqref="A5:B5"/>
    </sheetView>
  </sheetViews>
  <sheetFormatPr baseColWidth="10" defaultRowHeight="15" x14ac:dyDescent="0.25"/>
  <cols>
    <col min="1" max="1" width="29.42578125" customWidth="1"/>
    <col min="2" max="2" width="41.42578125" customWidth="1"/>
    <col min="3" max="3" width="70.28515625" customWidth="1"/>
    <col min="5" max="5" width="16.7109375" customWidth="1"/>
  </cols>
  <sheetData>
    <row r="2" spans="1:5" ht="27" x14ac:dyDescent="0.35">
      <c r="A2" s="183" t="s">
        <v>171</v>
      </c>
      <c r="B2" s="184"/>
      <c r="C2" s="184"/>
      <c r="D2" s="184"/>
      <c r="E2" s="185"/>
    </row>
    <row r="3" spans="1:5" ht="20.25" x14ac:dyDescent="0.3">
      <c r="A3" s="186" t="s">
        <v>260</v>
      </c>
      <c r="B3" s="187"/>
      <c r="C3" s="58" t="s">
        <v>169</v>
      </c>
      <c r="D3" s="59" t="s">
        <v>170</v>
      </c>
      <c r="E3" s="59" t="s">
        <v>171</v>
      </c>
    </row>
    <row r="4" spans="1:5" x14ac:dyDescent="0.25">
      <c r="A4" s="181" t="s">
        <v>259</v>
      </c>
      <c r="B4" s="182"/>
      <c r="C4" s="60" t="s">
        <v>173</v>
      </c>
      <c r="D4" s="61">
        <v>2018</v>
      </c>
      <c r="E4" s="62">
        <v>1</v>
      </c>
    </row>
    <row r="5" spans="1:5" ht="43.5" x14ac:dyDescent="0.25">
      <c r="A5" s="181" t="s">
        <v>174</v>
      </c>
      <c r="B5" s="182"/>
      <c r="C5" s="2" t="s">
        <v>175</v>
      </c>
      <c r="D5" s="63">
        <v>43646</v>
      </c>
      <c r="E5" s="62">
        <v>2</v>
      </c>
    </row>
    <row r="6" spans="1:5" x14ac:dyDescent="0.25">
      <c r="A6" s="181" t="s">
        <v>176</v>
      </c>
      <c r="B6" s="182"/>
      <c r="C6" s="60" t="s">
        <v>173</v>
      </c>
      <c r="D6" s="63">
        <v>44377</v>
      </c>
      <c r="E6" s="62">
        <v>3</v>
      </c>
    </row>
    <row r="7" spans="1:5" ht="43.5" x14ac:dyDescent="0.25">
      <c r="A7" s="181" t="s">
        <v>583</v>
      </c>
      <c r="B7" s="182"/>
      <c r="C7" s="60" t="s">
        <v>604</v>
      </c>
      <c r="D7" s="63">
        <v>44482</v>
      </c>
      <c r="E7" s="62">
        <v>4</v>
      </c>
    </row>
  </sheetData>
  <mergeCells count="6">
    <mergeCell ref="A7:B7"/>
    <mergeCell ref="A2:E2"/>
    <mergeCell ref="A3:B3"/>
    <mergeCell ref="A4:B4"/>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92D050"/>
  </sheetPr>
  <dimension ref="A1:CC97"/>
  <sheetViews>
    <sheetView topLeftCell="A25" zoomScale="85" zoomScaleNormal="85" workbookViewId="0">
      <selection activeCell="M36" sqref="M36:M38"/>
    </sheetView>
  </sheetViews>
  <sheetFormatPr baseColWidth="10" defaultColWidth="11.42578125" defaultRowHeight="14.25" x14ac:dyDescent="0.2"/>
  <cols>
    <col min="1" max="1" width="12.7109375" style="29" customWidth="1"/>
    <col min="2" max="2" width="50.140625" style="9" customWidth="1"/>
    <col min="3" max="3" width="48.7109375" style="2" customWidth="1"/>
    <col min="4" max="4" width="18.28515625" style="3" customWidth="1"/>
    <col min="5" max="5" width="12" style="3" customWidth="1"/>
    <col min="6" max="6" width="22.28515625" style="3" customWidth="1"/>
    <col min="7" max="8" width="18.7109375" style="3" customWidth="1"/>
    <col min="9" max="9" width="12" style="3" customWidth="1"/>
    <col min="10" max="10" width="17.7109375" style="3" customWidth="1"/>
    <col min="11" max="11" width="15.42578125" style="3" customWidth="1"/>
    <col min="12" max="12" width="15.7109375" style="3" bestFit="1" customWidth="1"/>
    <col min="13" max="13" width="24.28515625" style="1" bestFit="1" customWidth="1"/>
    <col min="14" max="14" width="20.140625" style="1" customWidth="1"/>
    <col min="15" max="16384" width="11.42578125" style="1"/>
  </cols>
  <sheetData>
    <row r="1" spans="1:81" customFormat="1" ht="36.75" customHeight="1" x14ac:dyDescent="0.25">
      <c r="A1" s="188"/>
      <c r="B1" s="189" t="s">
        <v>0</v>
      </c>
      <c r="C1" s="190"/>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row>
    <row r="2" spans="1:81" customFormat="1" ht="20.25" customHeight="1" x14ac:dyDescent="0.25">
      <c r="A2" s="188"/>
      <c r="B2" s="192"/>
      <c r="C2" s="193"/>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81" customFormat="1" ht="28.5" customHeight="1" x14ac:dyDescent="0.25">
      <c r="A3" s="188"/>
      <c r="B3" s="195" t="s">
        <v>5</v>
      </c>
      <c r="C3" s="196"/>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1" ht="16.5" customHeight="1" x14ac:dyDescent="0.2">
      <c r="A4" s="203" t="s">
        <v>8</v>
      </c>
      <c r="B4" s="204" t="s">
        <v>9</v>
      </c>
      <c r="C4" s="206" t="s">
        <v>10</v>
      </c>
      <c r="D4" s="206" t="s">
        <v>11</v>
      </c>
      <c r="E4" s="204" t="s">
        <v>12</v>
      </c>
      <c r="F4" s="204" t="s">
        <v>13</v>
      </c>
      <c r="G4" s="204" t="s">
        <v>14</v>
      </c>
      <c r="H4" s="204" t="s">
        <v>15</v>
      </c>
      <c r="I4" s="206" t="s">
        <v>16</v>
      </c>
      <c r="J4" s="206"/>
      <c r="K4" s="206"/>
      <c r="L4" s="207"/>
      <c r="M4" s="198" t="s">
        <v>17</v>
      </c>
    </row>
    <row r="5" spans="1:81" ht="30" x14ac:dyDescent="0.2">
      <c r="A5" s="203"/>
      <c r="B5" s="205"/>
      <c r="C5" s="207"/>
      <c r="D5" s="207"/>
      <c r="E5" s="205"/>
      <c r="F5" s="205"/>
      <c r="G5" s="205"/>
      <c r="H5" s="205"/>
      <c r="I5" s="41" t="s">
        <v>19</v>
      </c>
      <c r="J5" s="41" t="s">
        <v>20</v>
      </c>
      <c r="K5" s="41" t="s">
        <v>21</v>
      </c>
      <c r="L5" s="42" t="s">
        <v>22</v>
      </c>
      <c r="M5" s="198"/>
      <c r="AE5" s="1" t="s">
        <v>24</v>
      </c>
    </row>
    <row r="6" spans="1:81" ht="27.75" customHeight="1" x14ac:dyDescent="0.2">
      <c r="A6" s="201" t="s">
        <v>25</v>
      </c>
      <c r="B6" s="202"/>
      <c r="C6" s="202"/>
      <c r="D6" s="202"/>
      <c r="E6" s="202"/>
      <c r="F6" s="202"/>
      <c r="G6" s="202"/>
      <c r="H6" s="202"/>
      <c r="I6" s="202"/>
      <c r="J6" s="202"/>
      <c r="K6" s="202"/>
      <c r="L6" s="202"/>
      <c r="M6" s="202"/>
      <c r="AE6" s="1" t="s">
        <v>27</v>
      </c>
    </row>
    <row r="7" spans="1:81" ht="122.25" customHeight="1" x14ac:dyDescent="0.2">
      <c r="A7" s="28">
        <v>1</v>
      </c>
      <c r="B7" s="15" t="s">
        <v>482</v>
      </c>
      <c r="C7" s="27" t="s">
        <v>68</v>
      </c>
      <c r="D7" s="7" t="s">
        <v>69</v>
      </c>
      <c r="E7" s="7" t="s">
        <v>43</v>
      </c>
      <c r="F7" s="7" t="s">
        <v>54</v>
      </c>
      <c r="G7" s="6" t="s">
        <v>401</v>
      </c>
      <c r="H7" s="7" t="s">
        <v>289</v>
      </c>
      <c r="I7" s="4">
        <v>3</v>
      </c>
      <c r="J7" s="4">
        <v>1</v>
      </c>
      <c r="K7" s="4">
        <v>2</v>
      </c>
      <c r="L7" s="6">
        <f t="shared" ref="L7:L28" si="0">SUM(I7:K7)</f>
        <v>6</v>
      </c>
      <c r="M7" s="34" t="str">
        <f t="shared" ref="M7:M28" si="1">IF(L7&lt;=5,"BAJO",IF(L7=6,"MEDIO","ALTO"))</f>
        <v>MEDIO</v>
      </c>
    </row>
    <row r="8" spans="1:81" s="24" customFormat="1" ht="72" customHeight="1" x14ac:dyDescent="0.2">
      <c r="A8" s="28">
        <f t="shared" ref="A8:A10" si="2">A7+1</f>
        <v>2</v>
      </c>
      <c r="B8" s="15" t="s">
        <v>483</v>
      </c>
      <c r="C8" s="27" t="s">
        <v>70</v>
      </c>
      <c r="D8" s="7" t="s">
        <v>69</v>
      </c>
      <c r="E8" s="7" t="s">
        <v>43</v>
      </c>
      <c r="F8" s="7" t="s">
        <v>54</v>
      </c>
      <c r="G8" s="6" t="s">
        <v>401</v>
      </c>
      <c r="H8" s="7" t="s">
        <v>289</v>
      </c>
      <c r="I8" s="4">
        <v>3</v>
      </c>
      <c r="J8" s="4">
        <v>1</v>
      </c>
      <c r="K8" s="4">
        <v>2</v>
      </c>
      <c r="L8" s="6">
        <f t="shared" si="0"/>
        <v>6</v>
      </c>
      <c r="M8" s="34" t="str">
        <f t="shared" si="1"/>
        <v>MEDIO</v>
      </c>
    </row>
    <row r="9" spans="1:81" s="24" customFormat="1" ht="63.75" x14ac:dyDescent="0.2">
      <c r="A9" s="28">
        <f t="shared" si="2"/>
        <v>3</v>
      </c>
      <c r="B9" s="15" t="s">
        <v>491</v>
      </c>
      <c r="C9" s="27" t="s">
        <v>71</v>
      </c>
      <c r="D9" s="7" t="s">
        <v>69</v>
      </c>
      <c r="E9" s="7" t="s">
        <v>43</v>
      </c>
      <c r="F9" s="7" t="s">
        <v>54</v>
      </c>
      <c r="G9" s="6" t="s">
        <v>401</v>
      </c>
      <c r="H9" s="7" t="s">
        <v>289</v>
      </c>
      <c r="I9" s="4">
        <v>3</v>
      </c>
      <c r="J9" s="4">
        <v>1</v>
      </c>
      <c r="K9" s="4">
        <v>2</v>
      </c>
      <c r="L9" s="6">
        <f t="shared" si="0"/>
        <v>6</v>
      </c>
      <c r="M9" s="34" t="str">
        <f t="shared" si="1"/>
        <v>MEDIO</v>
      </c>
    </row>
    <row r="10" spans="1:81" s="24" customFormat="1" ht="38.25" x14ac:dyDescent="0.2">
      <c r="A10" s="22">
        <f t="shared" si="2"/>
        <v>4</v>
      </c>
      <c r="B10" s="15" t="s">
        <v>61</v>
      </c>
      <c r="C10" s="46" t="s">
        <v>130</v>
      </c>
      <c r="D10" s="7" t="s">
        <v>42</v>
      </c>
      <c r="E10" s="7" t="s">
        <v>45</v>
      </c>
      <c r="F10" s="7" t="s">
        <v>286</v>
      </c>
      <c r="G10" s="7" t="s">
        <v>286</v>
      </c>
      <c r="H10" s="7" t="s">
        <v>287</v>
      </c>
      <c r="I10" s="7">
        <v>3</v>
      </c>
      <c r="J10" s="7">
        <v>1</v>
      </c>
      <c r="K10" s="7">
        <v>3</v>
      </c>
      <c r="L10" s="7">
        <f t="shared" si="0"/>
        <v>7</v>
      </c>
      <c r="M10" s="50" t="str">
        <f t="shared" si="1"/>
        <v>ALTO</v>
      </c>
    </row>
    <row r="11" spans="1:81" ht="51" x14ac:dyDescent="0.2">
      <c r="A11" s="22">
        <f>A10+1</f>
        <v>5</v>
      </c>
      <c r="B11" s="15" t="s">
        <v>489</v>
      </c>
      <c r="C11" s="27" t="s">
        <v>73</v>
      </c>
      <c r="D11" s="7" t="s">
        <v>69</v>
      </c>
      <c r="E11" s="7" t="s">
        <v>43</v>
      </c>
      <c r="F11" s="7" t="s">
        <v>54</v>
      </c>
      <c r="G11" s="6" t="s">
        <v>401</v>
      </c>
      <c r="H11" s="7" t="s">
        <v>289</v>
      </c>
      <c r="I11" s="4">
        <v>3</v>
      </c>
      <c r="J11" s="4">
        <v>1</v>
      </c>
      <c r="K11" s="4">
        <v>2</v>
      </c>
      <c r="L11" s="6">
        <f t="shared" ref="L11:L15" si="3">SUM(I11:K11)</f>
        <v>6</v>
      </c>
      <c r="M11" s="34" t="str">
        <f t="shared" ref="M11:M15" si="4">IF(L11&lt;=5,"BAJO",IF(L11=6,"MEDIO","ALTO"))</f>
        <v>MEDIO</v>
      </c>
    </row>
    <row r="12" spans="1:81" ht="38.25" x14ac:dyDescent="0.2">
      <c r="A12" s="22">
        <f t="shared" ref="A12:A16" si="5">A11+1</f>
        <v>6</v>
      </c>
      <c r="B12" s="19" t="s">
        <v>78</v>
      </c>
      <c r="C12" s="27" t="s">
        <v>79</v>
      </c>
      <c r="D12" s="7" t="s">
        <v>89</v>
      </c>
      <c r="E12" s="6" t="s">
        <v>27</v>
      </c>
      <c r="F12" s="7" t="s">
        <v>54</v>
      </c>
      <c r="G12" s="6" t="s">
        <v>401</v>
      </c>
      <c r="H12" s="7" t="s">
        <v>289</v>
      </c>
      <c r="I12" s="4">
        <v>3</v>
      </c>
      <c r="J12" s="4">
        <v>1</v>
      </c>
      <c r="K12" s="4">
        <v>1</v>
      </c>
      <c r="L12" s="6">
        <f t="shared" si="3"/>
        <v>5</v>
      </c>
      <c r="M12" s="34" t="str">
        <f t="shared" si="4"/>
        <v>BAJO</v>
      </c>
    </row>
    <row r="13" spans="1:81" ht="76.5" x14ac:dyDescent="0.2">
      <c r="A13" s="22">
        <f t="shared" si="5"/>
        <v>7</v>
      </c>
      <c r="B13" s="19" t="s">
        <v>80</v>
      </c>
      <c r="C13" s="27" t="s">
        <v>81</v>
      </c>
      <c r="D13" s="7" t="s">
        <v>89</v>
      </c>
      <c r="E13" s="21" t="s">
        <v>27</v>
      </c>
      <c r="F13" s="7" t="s">
        <v>54</v>
      </c>
      <c r="G13" s="6" t="s">
        <v>401</v>
      </c>
      <c r="H13" s="7" t="s">
        <v>289</v>
      </c>
      <c r="I13" s="4">
        <v>3</v>
      </c>
      <c r="J13" s="4">
        <v>2</v>
      </c>
      <c r="K13" s="4">
        <v>2</v>
      </c>
      <c r="L13" s="6">
        <f t="shared" si="3"/>
        <v>7</v>
      </c>
      <c r="M13" s="34" t="str">
        <f t="shared" si="4"/>
        <v>ALTO</v>
      </c>
    </row>
    <row r="14" spans="1:81" ht="38.25" x14ac:dyDescent="0.2">
      <c r="A14" s="28">
        <f t="shared" si="5"/>
        <v>8</v>
      </c>
      <c r="B14" s="18" t="s">
        <v>82</v>
      </c>
      <c r="C14" s="27" t="s">
        <v>394</v>
      </c>
      <c r="D14" s="6" t="s">
        <v>83</v>
      </c>
      <c r="E14" s="6" t="s">
        <v>27</v>
      </c>
      <c r="F14" s="7" t="s">
        <v>54</v>
      </c>
      <c r="G14" s="6" t="s">
        <v>401</v>
      </c>
      <c r="H14" s="7" t="s">
        <v>289</v>
      </c>
      <c r="I14" s="4">
        <v>2</v>
      </c>
      <c r="J14" s="4">
        <v>1</v>
      </c>
      <c r="K14" s="4">
        <v>1</v>
      </c>
      <c r="L14" s="6">
        <f t="shared" si="3"/>
        <v>4</v>
      </c>
      <c r="M14" s="34" t="str">
        <f t="shared" si="4"/>
        <v>BAJO</v>
      </c>
    </row>
    <row r="15" spans="1:81" ht="51" x14ac:dyDescent="0.2">
      <c r="A15" s="22">
        <f t="shared" si="5"/>
        <v>9</v>
      </c>
      <c r="B15" s="19" t="s">
        <v>290</v>
      </c>
      <c r="C15" s="87" t="s">
        <v>291</v>
      </c>
      <c r="D15" s="7" t="s">
        <v>42</v>
      </c>
      <c r="E15" s="7" t="s">
        <v>45</v>
      </c>
      <c r="F15" s="7" t="s">
        <v>286</v>
      </c>
      <c r="G15" s="7" t="s">
        <v>286</v>
      </c>
      <c r="H15" s="7" t="s">
        <v>287</v>
      </c>
      <c r="I15" s="7">
        <v>3</v>
      </c>
      <c r="J15" s="7">
        <v>2</v>
      </c>
      <c r="K15" s="7">
        <v>3</v>
      </c>
      <c r="L15" s="7">
        <f t="shared" si="3"/>
        <v>8</v>
      </c>
      <c r="M15" s="50" t="str">
        <f t="shared" si="4"/>
        <v>ALTO</v>
      </c>
    </row>
    <row r="16" spans="1:81" ht="38.25" x14ac:dyDescent="0.2">
      <c r="A16" s="22">
        <f t="shared" si="5"/>
        <v>10</v>
      </c>
      <c r="B16" s="19" t="s">
        <v>664</v>
      </c>
      <c r="C16" s="87" t="s">
        <v>667</v>
      </c>
      <c r="D16" s="7" t="s">
        <v>668</v>
      </c>
      <c r="E16" s="7" t="s">
        <v>45</v>
      </c>
      <c r="F16" s="7" t="s">
        <v>669</v>
      </c>
      <c r="G16" s="6" t="s">
        <v>401</v>
      </c>
      <c r="H16" s="7" t="s">
        <v>287</v>
      </c>
      <c r="I16" s="7">
        <v>3</v>
      </c>
      <c r="J16" s="7">
        <v>2</v>
      </c>
      <c r="K16" s="7">
        <v>3</v>
      </c>
      <c r="L16" s="7">
        <f t="shared" ref="L16" si="6">SUM(I16:K16)</f>
        <v>8</v>
      </c>
      <c r="M16" s="50" t="str">
        <f t="shared" ref="M16" si="7">IF(L16&lt;=5,"BAJO",IF(L16=6,"MEDIO","ALTO"))</f>
        <v>ALTO</v>
      </c>
    </row>
    <row r="17" spans="1:13" ht="15" x14ac:dyDescent="0.2">
      <c r="A17" s="199" t="s">
        <v>564</v>
      </c>
      <c r="B17" s="200"/>
      <c r="C17" s="200"/>
      <c r="D17" s="200"/>
      <c r="E17" s="200"/>
      <c r="F17" s="200"/>
      <c r="G17" s="200"/>
      <c r="H17" s="200"/>
      <c r="I17" s="200"/>
      <c r="J17" s="200"/>
      <c r="K17" s="200"/>
      <c r="L17" s="200"/>
      <c r="M17" s="200"/>
    </row>
    <row r="18" spans="1:13" ht="81" customHeight="1" x14ac:dyDescent="0.2">
      <c r="A18" s="28">
        <f>A16+1</f>
        <v>11</v>
      </c>
      <c r="B18" s="15" t="s">
        <v>490</v>
      </c>
      <c r="C18" s="27" t="s">
        <v>72</v>
      </c>
      <c r="D18" s="7" t="s">
        <v>69</v>
      </c>
      <c r="E18" s="7" t="s">
        <v>43</v>
      </c>
      <c r="F18" s="7" t="s">
        <v>54</v>
      </c>
      <c r="G18" s="6" t="s">
        <v>401</v>
      </c>
      <c r="H18" s="7" t="s">
        <v>289</v>
      </c>
      <c r="I18" s="4">
        <v>3</v>
      </c>
      <c r="J18" s="4">
        <v>1</v>
      </c>
      <c r="K18" s="4">
        <v>2</v>
      </c>
      <c r="L18" s="6">
        <f t="shared" si="0"/>
        <v>6</v>
      </c>
      <c r="M18" s="34" t="str">
        <f t="shared" si="1"/>
        <v>MEDIO</v>
      </c>
    </row>
    <row r="19" spans="1:13" ht="63" customHeight="1" x14ac:dyDescent="0.2">
      <c r="A19" s="22">
        <f>A18+1</f>
        <v>12</v>
      </c>
      <c r="B19" s="18" t="s">
        <v>75</v>
      </c>
      <c r="C19" s="27" t="s">
        <v>393</v>
      </c>
      <c r="D19" s="7" t="s">
        <v>89</v>
      </c>
      <c r="E19" s="6" t="s">
        <v>27</v>
      </c>
      <c r="F19" s="7" t="s">
        <v>54</v>
      </c>
      <c r="G19" s="6" t="s">
        <v>401</v>
      </c>
      <c r="H19" s="7" t="s">
        <v>289</v>
      </c>
      <c r="I19" s="4">
        <v>3</v>
      </c>
      <c r="J19" s="4">
        <v>3</v>
      </c>
      <c r="K19" s="4">
        <v>3</v>
      </c>
      <c r="L19" s="6">
        <f>SUM(I19:K19)</f>
        <v>9</v>
      </c>
      <c r="M19" s="34" t="str">
        <f>IF(L19&lt;=5,"BAJO",IF(L19=6,"MEDIO","ALTO"))</f>
        <v>ALTO</v>
      </c>
    </row>
    <row r="20" spans="1:13" ht="51" x14ac:dyDescent="0.2">
      <c r="A20" s="22">
        <f>A19+1</f>
        <v>13</v>
      </c>
      <c r="B20" s="18" t="s">
        <v>420</v>
      </c>
      <c r="C20" s="27" t="s">
        <v>395</v>
      </c>
      <c r="D20" s="6" t="s">
        <v>422</v>
      </c>
      <c r="E20" s="6" t="s">
        <v>27</v>
      </c>
      <c r="F20" s="7" t="s">
        <v>54</v>
      </c>
      <c r="G20" s="6" t="s">
        <v>401</v>
      </c>
      <c r="H20" s="7" t="s">
        <v>289</v>
      </c>
      <c r="I20" s="4">
        <v>3</v>
      </c>
      <c r="J20" s="4">
        <v>1</v>
      </c>
      <c r="K20" s="4">
        <v>3</v>
      </c>
      <c r="L20" s="6">
        <f>SUM(I20:K20)</f>
        <v>7</v>
      </c>
      <c r="M20" s="34" t="str">
        <f>IF(L20&lt;=5,"BAJO",IF(L20=6,"MEDIO","ALTO"))</f>
        <v>ALTO</v>
      </c>
    </row>
    <row r="21" spans="1:13" ht="51" x14ac:dyDescent="0.2">
      <c r="A21" s="22">
        <f>A20+1</f>
        <v>14</v>
      </c>
      <c r="B21" s="19" t="s">
        <v>76</v>
      </c>
      <c r="C21" s="27" t="s">
        <v>565</v>
      </c>
      <c r="D21" s="7" t="s">
        <v>66</v>
      </c>
      <c r="E21" s="6" t="s">
        <v>33</v>
      </c>
      <c r="F21" s="6" t="s">
        <v>59</v>
      </c>
      <c r="G21" s="6" t="s">
        <v>401</v>
      </c>
      <c r="H21" s="7" t="s">
        <v>400</v>
      </c>
      <c r="I21" s="4">
        <v>3</v>
      </c>
      <c r="J21" s="4">
        <v>3</v>
      </c>
      <c r="K21" s="4">
        <v>2</v>
      </c>
      <c r="L21" s="6">
        <f t="shared" ref="L21" si="8">SUM(I21:K21)</f>
        <v>8</v>
      </c>
      <c r="M21" s="34" t="str">
        <f t="shared" ref="M21" si="9">IF(L21&lt;=5,"BAJO",IF(L21=6,"MEDIO","ALTO"))</f>
        <v>ALTO</v>
      </c>
    </row>
    <row r="22" spans="1:13" ht="63.75" x14ac:dyDescent="0.2">
      <c r="A22" s="22">
        <f>A21+1</f>
        <v>15</v>
      </c>
      <c r="B22" s="19" t="s">
        <v>84</v>
      </c>
      <c r="C22" s="27" t="s">
        <v>85</v>
      </c>
      <c r="D22" s="7" t="s">
        <v>86</v>
      </c>
      <c r="E22" s="6" t="s">
        <v>27</v>
      </c>
      <c r="F22" s="7" t="s">
        <v>54</v>
      </c>
      <c r="G22" s="6" t="s">
        <v>401</v>
      </c>
      <c r="H22" s="7" t="s">
        <v>289</v>
      </c>
      <c r="I22" s="4">
        <v>3</v>
      </c>
      <c r="J22" s="4">
        <v>1</v>
      </c>
      <c r="K22" s="4">
        <v>3</v>
      </c>
      <c r="L22" s="6">
        <f>SUM(I22:K22)</f>
        <v>7</v>
      </c>
      <c r="M22" s="34" t="str">
        <f>IF(L22&lt;=5,"BAJO",IF(L22=6,"MEDIO","ALTO"))</f>
        <v>ALTO</v>
      </c>
    </row>
    <row r="23" spans="1:13" ht="15" x14ac:dyDescent="0.2">
      <c r="A23" s="199" t="s">
        <v>566</v>
      </c>
      <c r="B23" s="200"/>
      <c r="C23" s="200"/>
      <c r="D23" s="200"/>
      <c r="E23" s="200"/>
      <c r="F23" s="200"/>
      <c r="G23" s="200"/>
      <c r="H23" s="200"/>
      <c r="I23" s="200"/>
      <c r="J23" s="200"/>
      <c r="K23" s="200"/>
      <c r="L23" s="200"/>
      <c r="M23" s="200"/>
    </row>
    <row r="24" spans="1:13" ht="51" x14ac:dyDescent="0.2">
      <c r="A24" s="28">
        <f>A22+1</f>
        <v>16</v>
      </c>
      <c r="B24" s="19" t="s">
        <v>87</v>
      </c>
      <c r="C24" s="27" t="s">
        <v>396</v>
      </c>
      <c r="D24" s="6" t="s">
        <v>421</v>
      </c>
      <c r="E24" s="6" t="s">
        <v>27</v>
      </c>
      <c r="F24" s="7" t="s">
        <v>54</v>
      </c>
      <c r="G24" s="6" t="s">
        <v>401</v>
      </c>
      <c r="H24" s="7" t="s">
        <v>289</v>
      </c>
      <c r="I24" s="4">
        <v>3</v>
      </c>
      <c r="J24" s="4">
        <v>1</v>
      </c>
      <c r="K24" s="4">
        <v>3</v>
      </c>
      <c r="L24" s="6">
        <f>SUM(I24:K24)</f>
        <v>7</v>
      </c>
      <c r="M24" s="34" t="str">
        <f>IF(L24&lt;=5,"BAJO",IF(L24=6,"MEDIO","ALTO"))</f>
        <v>ALTO</v>
      </c>
    </row>
    <row r="25" spans="1:13" ht="63.75" x14ac:dyDescent="0.2">
      <c r="A25" s="22">
        <f>A24+1</f>
        <v>17</v>
      </c>
      <c r="B25" s="18" t="s">
        <v>75</v>
      </c>
      <c r="C25" s="27" t="s">
        <v>567</v>
      </c>
      <c r="D25" s="7" t="s">
        <v>89</v>
      </c>
      <c r="E25" s="6" t="s">
        <v>27</v>
      </c>
      <c r="F25" s="7" t="s">
        <v>54</v>
      </c>
      <c r="G25" s="6" t="s">
        <v>401</v>
      </c>
      <c r="H25" s="7" t="s">
        <v>289</v>
      </c>
      <c r="I25" s="4">
        <v>3</v>
      </c>
      <c r="J25" s="4">
        <v>3</v>
      </c>
      <c r="K25" s="4">
        <v>3</v>
      </c>
      <c r="L25" s="6">
        <f>SUM(I25:K25)</f>
        <v>9</v>
      </c>
      <c r="M25" s="34" t="str">
        <f>IF(L25&lt;=5,"BAJO",IF(L25=6,"MEDIO","ALTO"))</f>
        <v>ALTO</v>
      </c>
    </row>
    <row r="26" spans="1:13" ht="51" x14ac:dyDescent="0.2">
      <c r="A26" s="22">
        <f>A25+1</f>
        <v>18</v>
      </c>
      <c r="B26" s="19" t="s">
        <v>76</v>
      </c>
      <c r="C26" s="27" t="s">
        <v>568</v>
      </c>
      <c r="D26" s="7" t="s">
        <v>66</v>
      </c>
      <c r="E26" s="6" t="s">
        <v>33</v>
      </c>
      <c r="F26" s="6" t="s">
        <v>59</v>
      </c>
      <c r="G26" s="6" t="s">
        <v>401</v>
      </c>
      <c r="H26" s="7" t="s">
        <v>400</v>
      </c>
      <c r="I26" s="4">
        <v>3</v>
      </c>
      <c r="J26" s="4">
        <v>3</v>
      </c>
      <c r="K26" s="4">
        <v>2</v>
      </c>
      <c r="L26" s="6">
        <f t="shared" si="0"/>
        <v>8</v>
      </c>
      <c r="M26" s="34" t="str">
        <f t="shared" si="1"/>
        <v>ALTO</v>
      </c>
    </row>
    <row r="27" spans="1:13" ht="63.75" x14ac:dyDescent="0.2">
      <c r="A27" s="22">
        <f>A26+1</f>
        <v>19</v>
      </c>
      <c r="B27" s="101" t="s">
        <v>484</v>
      </c>
      <c r="C27" s="27" t="s">
        <v>397</v>
      </c>
      <c r="D27" s="102" t="s">
        <v>86</v>
      </c>
      <c r="E27" s="103" t="s">
        <v>27</v>
      </c>
      <c r="F27" s="102" t="s">
        <v>54</v>
      </c>
      <c r="G27" s="103" t="s">
        <v>401</v>
      </c>
      <c r="H27" s="102" t="s">
        <v>289</v>
      </c>
      <c r="I27" s="104">
        <v>3</v>
      </c>
      <c r="J27" s="104">
        <v>1</v>
      </c>
      <c r="K27" s="104">
        <v>3</v>
      </c>
      <c r="L27" s="103">
        <f t="shared" si="0"/>
        <v>7</v>
      </c>
      <c r="M27" s="34" t="str">
        <f t="shared" si="1"/>
        <v>ALTO</v>
      </c>
    </row>
    <row r="28" spans="1:13" ht="63.75" customHeight="1" x14ac:dyDescent="0.2">
      <c r="A28" s="22">
        <f>A27+1</f>
        <v>20</v>
      </c>
      <c r="B28" s="19" t="s">
        <v>89</v>
      </c>
      <c r="C28" s="27" t="s">
        <v>399</v>
      </c>
      <c r="D28" s="7" t="s">
        <v>69</v>
      </c>
      <c r="E28" s="6" t="s">
        <v>90</v>
      </c>
      <c r="F28" s="7" t="s">
        <v>54</v>
      </c>
      <c r="G28" s="6" t="s">
        <v>401</v>
      </c>
      <c r="H28" s="7" t="s">
        <v>289</v>
      </c>
      <c r="I28" s="4">
        <v>3</v>
      </c>
      <c r="J28" s="4">
        <v>3</v>
      </c>
      <c r="K28" s="4">
        <v>3</v>
      </c>
      <c r="L28" s="6">
        <f t="shared" si="0"/>
        <v>9</v>
      </c>
      <c r="M28" s="34" t="str">
        <f t="shared" si="1"/>
        <v>ALTO</v>
      </c>
    </row>
    <row r="29" spans="1:13" ht="15" x14ac:dyDescent="0.2">
      <c r="A29" s="199" t="s">
        <v>656</v>
      </c>
      <c r="B29" s="200"/>
      <c r="C29" s="200"/>
      <c r="D29" s="200"/>
      <c r="E29" s="200"/>
      <c r="F29" s="200"/>
      <c r="G29" s="200"/>
      <c r="H29" s="200"/>
      <c r="I29" s="200"/>
      <c r="J29" s="200"/>
      <c r="K29" s="200"/>
      <c r="L29" s="200"/>
      <c r="M29" s="200"/>
    </row>
    <row r="30" spans="1:13" ht="38.25" x14ac:dyDescent="0.2">
      <c r="A30" s="28">
        <f>A28+1</f>
        <v>21</v>
      </c>
      <c r="B30" s="15" t="s">
        <v>657</v>
      </c>
      <c r="C30" s="15" t="s">
        <v>662</v>
      </c>
      <c r="D30" s="15" t="s">
        <v>658</v>
      </c>
      <c r="E30" s="15" t="s">
        <v>659</v>
      </c>
      <c r="F30" s="15" t="s">
        <v>660</v>
      </c>
      <c r="G30" s="15" t="s">
        <v>660</v>
      </c>
      <c r="H30" s="7" t="s">
        <v>287</v>
      </c>
      <c r="I30" s="28">
        <v>3</v>
      </c>
      <c r="J30" s="28">
        <v>1</v>
      </c>
      <c r="K30" s="28">
        <v>3</v>
      </c>
      <c r="L30" s="28">
        <f>SUM(I30:K30)</f>
        <v>7</v>
      </c>
      <c r="M30" s="34" t="str">
        <f t="shared" ref="M30" si="10">IF(L30&lt;=5,"BAJO",IF(L30=6,"MEDIO","ALTO"))</f>
        <v>ALTO</v>
      </c>
    </row>
    <row r="31" spans="1:13" ht="82.5" customHeight="1" x14ac:dyDescent="0.2">
      <c r="A31" s="28">
        <f>A30+1</f>
        <v>22</v>
      </c>
      <c r="B31" s="15" t="s">
        <v>61</v>
      </c>
      <c r="C31" s="15" t="s">
        <v>130</v>
      </c>
      <c r="D31" s="15" t="s">
        <v>433</v>
      </c>
      <c r="E31" s="15" t="s">
        <v>45</v>
      </c>
      <c r="F31" s="15" t="s">
        <v>661</v>
      </c>
      <c r="G31" s="15" t="s">
        <v>661</v>
      </c>
      <c r="H31" s="7" t="s">
        <v>287</v>
      </c>
      <c r="I31" s="28">
        <v>3</v>
      </c>
      <c r="J31" s="28">
        <v>1</v>
      </c>
      <c r="K31" s="28">
        <v>3</v>
      </c>
      <c r="L31" s="28">
        <f>SUM(I31:K31)</f>
        <v>7</v>
      </c>
      <c r="M31" s="34" t="str">
        <f t="shared" ref="M31" si="11">IF(L31&lt;=5,"BAJO",IF(L31=6,"MEDIO","ALTO"))</f>
        <v>ALTO</v>
      </c>
    </row>
    <row r="32" spans="1:13" ht="15" x14ac:dyDescent="0.2">
      <c r="A32" s="135"/>
      <c r="B32" s="136"/>
      <c r="C32" s="137"/>
      <c r="D32" s="138"/>
      <c r="E32" s="139"/>
      <c r="F32" s="138"/>
      <c r="G32" s="139"/>
      <c r="H32" s="138"/>
      <c r="I32" s="140"/>
      <c r="J32" s="140"/>
      <c r="K32" s="140"/>
      <c r="L32" s="139"/>
      <c r="M32" s="141"/>
    </row>
    <row r="33" spans="1:13" ht="15" x14ac:dyDescent="0.2">
      <c r="A33" s="135"/>
      <c r="B33" s="136"/>
      <c r="C33" s="137"/>
      <c r="D33" s="138"/>
      <c r="E33" s="139"/>
      <c r="F33" s="138"/>
      <c r="G33" s="139"/>
      <c r="H33" s="138"/>
      <c r="I33" s="140"/>
      <c r="J33" s="140"/>
      <c r="K33" s="140"/>
      <c r="L33" s="139"/>
      <c r="M33" s="141"/>
    </row>
    <row r="34" spans="1:13" ht="15" x14ac:dyDescent="0.2">
      <c r="A34" s="135"/>
      <c r="B34" s="136"/>
      <c r="C34" s="137"/>
      <c r="D34" s="138"/>
      <c r="E34" s="139"/>
      <c r="F34" s="138"/>
      <c r="G34" s="139"/>
      <c r="H34" s="138"/>
      <c r="I34" s="140"/>
      <c r="J34" s="140"/>
      <c r="K34" s="140"/>
      <c r="L34" s="139"/>
      <c r="M34" s="141"/>
    </row>
    <row r="35" spans="1:13" ht="15" thickBot="1" x14ac:dyDescent="0.25"/>
    <row r="36" spans="1:13" ht="14.25" customHeight="1" x14ac:dyDescent="0.2">
      <c r="M36" s="208" t="s">
        <v>615</v>
      </c>
    </row>
    <row r="37" spans="1:13" ht="14.25" customHeight="1" x14ac:dyDescent="0.2">
      <c r="M37" s="209"/>
    </row>
    <row r="38" spans="1:13" ht="15" customHeight="1" thickBot="1" x14ac:dyDescent="0.25">
      <c r="M38" s="210"/>
    </row>
    <row r="97" spans="1:1" x14ac:dyDescent="0.2">
      <c r="A97" s="29">
        <f>MAX(A7:A96)</f>
        <v>22</v>
      </c>
    </row>
  </sheetData>
  <mergeCells count="18">
    <mergeCell ref="M36:M38"/>
    <mergeCell ref="H4:H5"/>
    <mergeCell ref="A29:M29"/>
    <mergeCell ref="A23:M23"/>
    <mergeCell ref="A1:A3"/>
    <mergeCell ref="B1:K2"/>
    <mergeCell ref="B3:K3"/>
    <mergeCell ref="M4:M5"/>
    <mergeCell ref="A17:M17"/>
    <mergeCell ref="A6:M6"/>
    <mergeCell ref="A4:A5"/>
    <mergeCell ref="B4:B5"/>
    <mergeCell ref="C4:C5"/>
    <mergeCell ref="D4:D5"/>
    <mergeCell ref="E4:E5"/>
    <mergeCell ref="F4:F5"/>
    <mergeCell ref="G4:G5"/>
    <mergeCell ref="I4:L4"/>
  </mergeCells>
  <conditionalFormatting sqref="M24 M22 M11:M14 M18:M20 M26:M28 M7:M9 M32:M34">
    <cfRule type="cellIs" dxfId="261" priority="22" operator="equal">
      <formula>"ALTO"</formula>
    </cfRule>
  </conditionalFormatting>
  <conditionalFormatting sqref="M24 M22 M11:M14 M18:M20 M26:M28 M7:M9 M32:M34">
    <cfRule type="cellIs" dxfId="260" priority="20" operator="equal">
      <formula>"BAJO"</formula>
    </cfRule>
    <cfRule type="cellIs" dxfId="259" priority="21" operator="equal">
      <formula>"MEDIO"</formula>
    </cfRule>
  </conditionalFormatting>
  <conditionalFormatting sqref="M10 M15">
    <cfRule type="containsText" dxfId="258" priority="17" operator="containsText" text="Bajo">
      <formula>NOT(ISERROR(SEARCH("Bajo",M10)))</formula>
    </cfRule>
    <cfRule type="containsText" dxfId="257" priority="18" operator="containsText" text="Medio">
      <formula>NOT(ISERROR(SEARCH("Medio",M10)))</formula>
    </cfRule>
    <cfRule type="containsText" dxfId="256" priority="19" operator="containsText" text="Alto">
      <formula>NOT(ISERROR(SEARCH("Alto",M10)))</formula>
    </cfRule>
  </conditionalFormatting>
  <conditionalFormatting sqref="M21">
    <cfRule type="cellIs" dxfId="255" priority="16" operator="equal">
      <formula>"ALTO"</formula>
    </cfRule>
  </conditionalFormatting>
  <conditionalFormatting sqref="M21">
    <cfRule type="cellIs" dxfId="254" priority="14" operator="equal">
      <formula>"BAJO"</formula>
    </cfRule>
    <cfRule type="cellIs" dxfId="253" priority="15" operator="equal">
      <formula>"MEDIO"</formula>
    </cfRule>
  </conditionalFormatting>
  <conditionalFormatting sqref="M25">
    <cfRule type="cellIs" dxfId="252" priority="13" operator="equal">
      <formula>"ALTO"</formula>
    </cfRule>
  </conditionalFormatting>
  <conditionalFormatting sqref="M25">
    <cfRule type="cellIs" dxfId="251" priority="11" operator="equal">
      <formula>"BAJO"</formula>
    </cfRule>
    <cfRule type="cellIs" dxfId="250" priority="12" operator="equal">
      <formula>"MEDIO"</formula>
    </cfRule>
  </conditionalFormatting>
  <conditionalFormatting sqref="M31">
    <cfRule type="containsText" dxfId="249" priority="9" operator="containsText" text="Medio">
      <formula>NOT(ISERROR(SEARCH("Medio",M31)))</formula>
    </cfRule>
  </conditionalFormatting>
  <conditionalFormatting sqref="M31">
    <cfRule type="containsText" dxfId="248" priority="8" operator="containsText" text="Alto">
      <formula>NOT(ISERROR(SEARCH("Alto",M31)))</formula>
    </cfRule>
  </conditionalFormatting>
  <conditionalFormatting sqref="M31">
    <cfRule type="containsText" dxfId="247" priority="7" operator="containsText" text="Bajo">
      <formula>NOT(ISERROR(SEARCH("Bajo",M31)))</formula>
    </cfRule>
  </conditionalFormatting>
  <conditionalFormatting sqref="M30">
    <cfRule type="containsText" dxfId="246" priority="6" operator="containsText" text="Medio">
      <formula>NOT(ISERROR(SEARCH("Medio",M30)))</formula>
    </cfRule>
  </conditionalFormatting>
  <conditionalFormatting sqref="M30">
    <cfRule type="containsText" dxfId="245" priority="5" operator="containsText" text="Alto">
      <formula>NOT(ISERROR(SEARCH("Alto",M30)))</formula>
    </cfRule>
  </conditionalFormatting>
  <conditionalFormatting sqref="M30">
    <cfRule type="containsText" dxfId="244" priority="4" operator="containsText" text="Bajo">
      <formula>NOT(ISERROR(SEARCH("Bajo",M30)))</formula>
    </cfRule>
  </conditionalFormatting>
  <conditionalFormatting sqref="M16">
    <cfRule type="containsText" dxfId="243" priority="1" operator="containsText" text="Bajo">
      <formula>NOT(ISERROR(SEARCH("Bajo",M16)))</formula>
    </cfRule>
    <cfRule type="containsText" dxfId="242" priority="2" operator="containsText" text="Medio">
      <formula>NOT(ISERROR(SEARCH("Medio",M16)))</formula>
    </cfRule>
    <cfRule type="containsText" dxfId="241" priority="3" operator="containsText" text="Alto">
      <formula>NOT(ISERROR(SEARCH("Alto",M16)))</formula>
    </cfRule>
  </conditionalFormatting>
  <dataValidations count="1">
    <dataValidation type="list" allowBlank="1" showInputMessage="1" showErrorMessage="1" sqref="E18:E19 E25 E7:E16">
      <formula1>$AE$5:$AE$6</formula1>
    </dataValidation>
  </dataValidations>
  <hyperlinks>
    <hyperlink ref="M36:M38" location="INDICE!A1" display="Indice"/>
  </hyperlinks>
  <pageMargins left="0.7" right="0.7" top="0.75" bottom="0.75" header="0.3" footer="0.3"/>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CC100"/>
  <sheetViews>
    <sheetView zoomScaleNormal="100" zoomScalePageLayoutView="85" workbookViewId="0">
      <pane ySplit="5" topLeftCell="A21" activePane="bottomLeft" state="frozen"/>
      <selection activeCell="A3" sqref="A3"/>
      <selection pane="bottomLeft" activeCell="M29" sqref="M29:M31"/>
    </sheetView>
  </sheetViews>
  <sheetFormatPr baseColWidth="10" defaultColWidth="11.42578125" defaultRowHeight="14.25" x14ac:dyDescent="0.2"/>
  <cols>
    <col min="1" max="1" width="12.42578125" style="29" customWidth="1"/>
    <col min="2" max="2" width="39.85546875" style="9" customWidth="1"/>
    <col min="3" max="3" width="48.7109375" style="2" customWidth="1"/>
    <col min="4" max="4" width="22.7109375" style="3" customWidth="1"/>
    <col min="5" max="5" width="13.7109375" style="3" customWidth="1"/>
    <col min="6" max="6" width="18.140625" style="3" customWidth="1"/>
    <col min="7" max="7" width="16.140625" style="3" customWidth="1"/>
    <col min="8" max="8" width="17" style="3" customWidth="1"/>
    <col min="9" max="9" width="11.28515625" style="3" customWidth="1"/>
    <col min="10" max="10" width="16.5703125" style="3" customWidth="1"/>
    <col min="11" max="11" width="14.7109375" style="3" customWidth="1"/>
    <col min="12" max="12" width="13" style="3" customWidth="1"/>
    <col min="13" max="13" width="20.42578125" style="1" customWidth="1"/>
    <col min="14" max="14" width="20.140625" style="1" customWidth="1"/>
    <col min="15" max="16384" width="11.42578125" style="1"/>
  </cols>
  <sheetData>
    <row r="1" spans="1:81" customFormat="1" ht="36.75" customHeight="1" x14ac:dyDescent="0.25">
      <c r="A1" s="211"/>
      <c r="B1" s="192" t="s">
        <v>0</v>
      </c>
      <c r="C1" s="193"/>
      <c r="D1" s="193"/>
      <c r="E1" s="193"/>
      <c r="F1" s="193"/>
      <c r="G1" s="193"/>
      <c r="H1" s="193"/>
      <c r="I1" s="193"/>
      <c r="J1" s="193"/>
      <c r="K1" s="194"/>
      <c r="L1" s="35"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row>
    <row r="2" spans="1:81" customFormat="1" ht="20.25" customHeight="1" x14ac:dyDescent="0.25">
      <c r="A2" s="212"/>
      <c r="B2" s="192"/>
      <c r="C2" s="193"/>
      <c r="D2" s="193"/>
      <c r="E2" s="193"/>
      <c r="F2" s="193"/>
      <c r="G2" s="193"/>
      <c r="H2" s="193"/>
      <c r="I2" s="193"/>
      <c r="J2" s="193"/>
      <c r="K2" s="194"/>
      <c r="L2" s="35"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81" customFormat="1" ht="28.5" customHeight="1" thickBot="1" x14ac:dyDescent="0.3">
      <c r="A3" s="213"/>
      <c r="B3" s="214" t="s">
        <v>5</v>
      </c>
      <c r="C3" s="215"/>
      <c r="D3" s="215"/>
      <c r="E3" s="215"/>
      <c r="F3" s="215"/>
      <c r="G3" s="215"/>
      <c r="H3" s="215"/>
      <c r="I3" s="215"/>
      <c r="J3" s="215"/>
      <c r="K3" s="216"/>
      <c r="L3" s="39" t="s">
        <v>6</v>
      </c>
      <c r="M3" s="40"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1" ht="16.5" customHeight="1" thickBot="1" x14ac:dyDescent="0.25">
      <c r="A4" s="224" t="s">
        <v>8</v>
      </c>
      <c r="B4" s="219" t="s">
        <v>9</v>
      </c>
      <c r="C4" s="226" t="s">
        <v>10</v>
      </c>
      <c r="D4" s="226" t="s">
        <v>11</v>
      </c>
      <c r="E4" s="219" t="s">
        <v>12</v>
      </c>
      <c r="F4" s="219" t="s">
        <v>13</v>
      </c>
      <c r="G4" s="219" t="s">
        <v>14</v>
      </c>
      <c r="H4" s="219" t="s">
        <v>15</v>
      </c>
      <c r="I4" s="221" t="s">
        <v>16</v>
      </c>
      <c r="J4" s="222"/>
      <c r="K4" s="222"/>
      <c r="L4" s="223"/>
      <c r="M4" s="198" t="s">
        <v>263</v>
      </c>
    </row>
    <row r="5" spans="1:81" ht="30.75" thickBot="1" x14ac:dyDescent="0.25">
      <c r="A5" s="225"/>
      <c r="B5" s="220"/>
      <c r="C5" s="227"/>
      <c r="D5" s="227"/>
      <c r="E5" s="220"/>
      <c r="F5" s="220"/>
      <c r="G5" s="220"/>
      <c r="H5" s="220"/>
      <c r="I5" s="17" t="s">
        <v>19</v>
      </c>
      <c r="J5" s="17" t="s">
        <v>20</v>
      </c>
      <c r="K5" s="17" t="s">
        <v>21</v>
      </c>
      <c r="L5" s="16" t="s">
        <v>22</v>
      </c>
      <c r="M5" s="198"/>
      <c r="AE5" s="1" t="s">
        <v>24</v>
      </c>
    </row>
    <row r="6" spans="1:81" ht="27.75" customHeight="1" x14ac:dyDescent="0.2">
      <c r="A6" s="201" t="s">
        <v>25</v>
      </c>
      <c r="B6" s="202"/>
      <c r="C6" s="202"/>
      <c r="D6" s="202"/>
      <c r="E6" s="202"/>
      <c r="F6" s="202"/>
      <c r="G6" s="202"/>
      <c r="H6" s="202"/>
      <c r="I6" s="202"/>
      <c r="J6" s="202"/>
      <c r="K6" s="202"/>
      <c r="L6" s="202"/>
      <c r="M6" s="202"/>
      <c r="AE6" s="1" t="s">
        <v>27</v>
      </c>
    </row>
    <row r="7" spans="1:81" ht="15" x14ac:dyDescent="0.2">
      <c r="A7" s="217" t="s">
        <v>576</v>
      </c>
      <c r="B7" s="218"/>
      <c r="C7" s="218"/>
      <c r="D7" s="218"/>
      <c r="E7" s="218"/>
      <c r="F7" s="218"/>
      <c r="G7" s="218"/>
      <c r="H7" s="218"/>
      <c r="I7" s="218"/>
      <c r="J7" s="218"/>
      <c r="K7" s="218"/>
      <c r="L7" s="218"/>
      <c r="M7" s="218"/>
    </row>
    <row r="8" spans="1:81" ht="33.75" x14ac:dyDescent="0.2">
      <c r="A8" s="28">
        <f>SAF!A100+1</f>
        <v>101</v>
      </c>
      <c r="B8" s="19" t="s">
        <v>87</v>
      </c>
      <c r="C8" s="20" t="s">
        <v>396</v>
      </c>
      <c r="D8" s="6" t="s">
        <v>421</v>
      </c>
      <c r="E8" s="6" t="s">
        <v>27</v>
      </c>
      <c r="F8" s="7" t="s">
        <v>54</v>
      </c>
      <c r="G8" s="6" t="s">
        <v>401</v>
      </c>
      <c r="H8" s="7" t="s">
        <v>289</v>
      </c>
      <c r="I8" s="4">
        <v>3</v>
      </c>
      <c r="J8" s="4">
        <v>1</v>
      </c>
      <c r="K8" s="4">
        <v>3</v>
      </c>
      <c r="L8" s="6">
        <f>SUM(I8:K8)</f>
        <v>7</v>
      </c>
      <c r="M8" s="34" t="str">
        <f>IF(L8&lt;=5,"BAJO",IF(L8=6,"MEDIO","ALTO"))</f>
        <v>ALTO</v>
      </c>
    </row>
    <row r="9" spans="1:81" ht="83.25" customHeight="1" x14ac:dyDescent="0.2">
      <c r="A9" s="22">
        <f>A8+1</f>
        <v>102</v>
      </c>
      <c r="B9" s="14" t="s">
        <v>648</v>
      </c>
      <c r="C9" s="46" t="s">
        <v>128</v>
      </c>
      <c r="D9" s="28" t="s">
        <v>430</v>
      </c>
      <c r="E9" s="7" t="s">
        <v>27</v>
      </c>
      <c r="F9" s="7" t="s">
        <v>38</v>
      </c>
      <c r="G9" s="7" t="s">
        <v>52</v>
      </c>
      <c r="H9" s="102" t="s">
        <v>400</v>
      </c>
      <c r="I9" s="7">
        <v>3</v>
      </c>
      <c r="J9" s="7">
        <v>3</v>
      </c>
      <c r="K9" s="7">
        <v>2</v>
      </c>
      <c r="L9" s="7">
        <f>SUM(I9:K9)</f>
        <v>8</v>
      </c>
      <c r="M9" s="34" t="str">
        <f>IF(L9&lt;=5,"BAJO",IF(L9=6,"MEDIO","ALTO"))</f>
        <v>ALTO</v>
      </c>
    </row>
    <row r="10" spans="1:81" ht="27" customHeight="1" x14ac:dyDescent="0.2">
      <c r="A10" s="217" t="s">
        <v>577</v>
      </c>
      <c r="B10" s="218"/>
      <c r="C10" s="218"/>
      <c r="D10" s="218"/>
      <c r="E10" s="218"/>
      <c r="F10" s="218"/>
      <c r="G10" s="218"/>
      <c r="H10" s="218"/>
      <c r="I10" s="218"/>
      <c r="J10" s="218"/>
      <c r="K10" s="218"/>
      <c r="L10" s="218"/>
      <c r="M10" s="218"/>
    </row>
    <row r="11" spans="1:81" ht="57.75" customHeight="1" x14ac:dyDescent="0.2">
      <c r="A11" s="28">
        <f>A9+1</f>
        <v>103</v>
      </c>
      <c r="B11" s="111" t="s">
        <v>424</v>
      </c>
      <c r="C11" s="114" t="s">
        <v>53</v>
      </c>
      <c r="D11" s="103" t="s">
        <v>75</v>
      </c>
      <c r="E11" s="103" t="s">
        <v>43</v>
      </c>
      <c r="F11" s="102" t="s">
        <v>44</v>
      </c>
      <c r="G11" s="102" t="s">
        <v>52</v>
      </c>
      <c r="H11" s="102" t="s">
        <v>400</v>
      </c>
      <c r="I11" s="113">
        <v>3</v>
      </c>
      <c r="J11" s="113">
        <v>1</v>
      </c>
      <c r="K11" s="113">
        <v>2</v>
      </c>
      <c r="L11" s="103">
        <f t="shared" ref="L11:L19" si="0">SUM(I11:K11)</f>
        <v>6</v>
      </c>
      <c r="M11" s="34" t="str">
        <f t="shared" ref="M11:M21" si="1">IF(L11&lt;=5,"BAJO",IF(L11=6,"MEDIO","ALTO"))</f>
        <v>MEDIO</v>
      </c>
    </row>
    <row r="12" spans="1:81" ht="25.5" x14ac:dyDescent="0.2">
      <c r="A12" s="22">
        <f t="shared" ref="A12:A22" si="2">A11+1</f>
        <v>104</v>
      </c>
      <c r="B12" s="111" t="s">
        <v>544</v>
      </c>
      <c r="C12" s="112" t="s">
        <v>545</v>
      </c>
      <c r="D12" s="103" t="s">
        <v>542</v>
      </c>
      <c r="E12" s="103" t="s">
        <v>43</v>
      </c>
      <c r="F12" s="102" t="s">
        <v>44</v>
      </c>
      <c r="G12" s="102" t="s">
        <v>52</v>
      </c>
      <c r="H12" s="102" t="s">
        <v>400</v>
      </c>
      <c r="I12" s="113">
        <v>3</v>
      </c>
      <c r="J12" s="113">
        <v>1</v>
      </c>
      <c r="K12" s="113">
        <v>2</v>
      </c>
      <c r="L12" s="103">
        <f t="shared" si="0"/>
        <v>6</v>
      </c>
      <c r="M12" s="34" t="str">
        <f t="shared" si="1"/>
        <v>MEDIO</v>
      </c>
    </row>
    <row r="13" spans="1:81" ht="45" x14ac:dyDescent="0.2">
      <c r="A13" s="22">
        <f t="shared" si="2"/>
        <v>105</v>
      </c>
      <c r="B13" s="111" t="s">
        <v>543</v>
      </c>
      <c r="C13" s="112" t="s">
        <v>47</v>
      </c>
      <c r="D13" s="103" t="s">
        <v>546</v>
      </c>
      <c r="E13" s="103" t="s">
        <v>43</v>
      </c>
      <c r="F13" s="102" t="s">
        <v>44</v>
      </c>
      <c r="G13" s="102" t="s">
        <v>52</v>
      </c>
      <c r="H13" s="102" t="s">
        <v>400</v>
      </c>
      <c r="I13" s="113">
        <v>3</v>
      </c>
      <c r="J13" s="113">
        <v>1</v>
      </c>
      <c r="K13" s="113">
        <v>2</v>
      </c>
      <c r="L13" s="103">
        <f t="shared" ref="L13" si="3">SUM(I13:K13)</f>
        <v>6</v>
      </c>
      <c r="M13" s="34" t="str">
        <f t="shared" si="1"/>
        <v>MEDIO</v>
      </c>
    </row>
    <row r="14" spans="1:81" ht="90" x14ac:dyDescent="0.2">
      <c r="A14" s="22">
        <f t="shared" si="2"/>
        <v>106</v>
      </c>
      <c r="B14" s="119" t="s">
        <v>425</v>
      </c>
      <c r="C14" s="118" t="s">
        <v>560</v>
      </c>
      <c r="D14" s="103" t="s">
        <v>561</v>
      </c>
      <c r="E14" s="103" t="s">
        <v>43</v>
      </c>
      <c r="F14" s="102" t="s">
        <v>44</v>
      </c>
      <c r="G14" s="102" t="s">
        <v>52</v>
      </c>
      <c r="H14" s="102" t="s">
        <v>400</v>
      </c>
      <c r="I14" s="113">
        <v>3</v>
      </c>
      <c r="J14" s="113">
        <v>1</v>
      </c>
      <c r="K14" s="113">
        <v>2</v>
      </c>
      <c r="L14" s="103">
        <f t="shared" si="0"/>
        <v>6</v>
      </c>
      <c r="M14" s="34" t="str">
        <f t="shared" si="1"/>
        <v>MEDIO</v>
      </c>
    </row>
    <row r="15" spans="1:81" ht="56.25" x14ac:dyDescent="0.2">
      <c r="A15" s="22">
        <f t="shared" si="2"/>
        <v>107</v>
      </c>
      <c r="B15" s="107" t="s">
        <v>426</v>
      </c>
      <c r="C15" s="118" t="s">
        <v>48</v>
      </c>
      <c r="D15" s="103" t="s">
        <v>562</v>
      </c>
      <c r="E15" s="103" t="s">
        <v>43</v>
      </c>
      <c r="F15" s="102" t="s">
        <v>44</v>
      </c>
      <c r="G15" s="102" t="s">
        <v>52</v>
      </c>
      <c r="H15" s="102" t="s">
        <v>400</v>
      </c>
      <c r="I15" s="113">
        <v>3</v>
      </c>
      <c r="J15" s="113">
        <v>1</v>
      </c>
      <c r="K15" s="113">
        <v>2</v>
      </c>
      <c r="L15" s="103">
        <f t="shared" si="0"/>
        <v>6</v>
      </c>
      <c r="M15" s="34" t="str">
        <f t="shared" si="1"/>
        <v>MEDIO</v>
      </c>
    </row>
    <row r="16" spans="1:81" ht="67.5" x14ac:dyDescent="0.2">
      <c r="A16" s="22">
        <f t="shared" si="2"/>
        <v>108</v>
      </c>
      <c r="B16" s="107" t="s">
        <v>427</v>
      </c>
      <c r="C16" s="118" t="s">
        <v>49</v>
      </c>
      <c r="D16" s="103" t="s">
        <v>587</v>
      </c>
      <c r="E16" s="103" t="s">
        <v>43</v>
      </c>
      <c r="F16" s="102" t="s">
        <v>44</v>
      </c>
      <c r="G16" s="102" t="s">
        <v>52</v>
      </c>
      <c r="H16" s="102" t="s">
        <v>400</v>
      </c>
      <c r="I16" s="113">
        <v>3</v>
      </c>
      <c r="J16" s="113">
        <v>1</v>
      </c>
      <c r="K16" s="113">
        <v>2</v>
      </c>
      <c r="L16" s="103">
        <f t="shared" si="0"/>
        <v>6</v>
      </c>
      <c r="M16" s="34" t="str">
        <f t="shared" si="1"/>
        <v>MEDIO</v>
      </c>
      <c r="N16" s="1" t="s">
        <v>428</v>
      </c>
    </row>
    <row r="17" spans="1:13" ht="33.75" x14ac:dyDescent="0.2">
      <c r="A17" s="22">
        <f t="shared" si="2"/>
        <v>109</v>
      </c>
      <c r="B17" s="107" t="s">
        <v>590</v>
      </c>
      <c r="C17" s="118" t="s">
        <v>591</v>
      </c>
      <c r="D17" s="103" t="s">
        <v>562</v>
      </c>
      <c r="E17" s="103" t="s">
        <v>43</v>
      </c>
      <c r="F17" s="102" t="s">
        <v>44</v>
      </c>
      <c r="G17" s="102" t="s">
        <v>52</v>
      </c>
      <c r="H17" s="102" t="s">
        <v>400</v>
      </c>
      <c r="I17" s="23">
        <v>3</v>
      </c>
      <c r="J17" s="23">
        <v>1</v>
      </c>
      <c r="K17" s="23">
        <v>2</v>
      </c>
      <c r="L17" s="6">
        <f t="shared" si="0"/>
        <v>6</v>
      </c>
      <c r="M17" s="34" t="str">
        <f t="shared" si="1"/>
        <v>MEDIO</v>
      </c>
    </row>
    <row r="18" spans="1:13" ht="38.25" x14ac:dyDescent="0.2">
      <c r="A18" s="22">
        <f t="shared" si="2"/>
        <v>110</v>
      </c>
      <c r="B18" s="10" t="s">
        <v>50</v>
      </c>
      <c r="C18" s="12" t="s">
        <v>51</v>
      </c>
      <c r="D18" s="7" t="s">
        <v>429</v>
      </c>
      <c r="E18" s="8" t="s">
        <v>27</v>
      </c>
      <c r="F18" s="7" t="s">
        <v>44</v>
      </c>
      <c r="G18" s="7" t="s">
        <v>52</v>
      </c>
      <c r="H18" s="102" t="s">
        <v>400</v>
      </c>
      <c r="I18" s="4">
        <v>3</v>
      </c>
      <c r="J18" s="4">
        <v>1</v>
      </c>
      <c r="K18" s="4">
        <v>1</v>
      </c>
      <c r="L18" s="6">
        <f t="shared" si="0"/>
        <v>5</v>
      </c>
      <c r="M18" s="34" t="str">
        <f t="shared" si="1"/>
        <v>BAJO</v>
      </c>
    </row>
    <row r="19" spans="1:13" ht="38.25" x14ac:dyDescent="0.2">
      <c r="A19" s="22">
        <f t="shared" si="2"/>
        <v>111</v>
      </c>
      <c r="B19" s="11" t="s">
        <v>56</v>
      </c>
      <c r="C19" s="13" t="s">
        <v>57</v>
      </c>
      <c r="D19" s="7" t="s">
        <v>58</v>
      </c>
      <c r="E19" s="8" t="s">
        <v>27</v>
      </c>
      <c r="F19" s="7" t="s">
        <v>44</v>
      </c>
      <c r="G19" s="7" t="s">
        <v>52</v>
      </c>
      <c r="H19" s="102" t="s">
        <v>400</v>
      </c>
      <c r="I19" s="4">
        <v>3</v>
      </c>
      <c r="J19" s="4">
        <v>1</v>
      </c>
      <c r="K19" s="4">
        <v>2</v>
      </c>
      <c r="L19" s="6">
        <f t="shared" si="0"/>
        <v>6</v>
      </c>
      <c r="M19" s="34" t="str">
        <f t="shared" si="1"/>
        <v>MEDIO</v>
      </c>
    </row>
    <row r="20" spans="1:13" ht="25.5" x14ac:dyDescent="0.2">
      <c r="A20" s="22">
        <f t="shared" si="2"/>
        <v>112</v>
      </c>
      <c r="B20" s="14" t="s">
        <v>431</v>
      </c>
      <c r="C20" s="46" t="s">
        <v>432</v>
      </c>
      <c r="D20" s="7" t="s">
        <v>433</v>
      </c>
      <c r="E20" s="7" t="s">
        <v>45</v>
      </c>
      <c r="F20" s="7" t="s">
        <v>38</v>
      </c>
      <c r="G20" s="7" t="s">
        <v>52</v>
      </c>
      <c r="H20" s="102" t="s">
        <v>400</v>
      </c>
      <c r="I20" s="7">
        <v>3</v>
      </c>
      <c r="J20" s="7">
        <v>1</v>
      </c>
      <c r="K20" s="7">
        <v>3</v>
      </c>
      <c r="L20" s="7">
        <f t="shared" ref="L20:L21" si="4">SUM(I20:K20)</f>
        <v>7</v>
      </c>
      <c r="M20" s="34" t="str">
        <f t="shared" si="1"/>
        <v>ALTO</v>
      </c>
    </row>
    <row r="21" spans="1:13" ht="25.5" x14ac:dyDescent="0.2">
      <c r="A21" s="22">
        <f t="shared" si="2"/>
        <v>113</v>
      </c>
      <c r="B21" s="14" t="s">
        <v>60</v>
      </c>
      <c r="C21" s="46" t="s">
        <v>129</v>
      </c>
      <c r="D21" s="7" t="s">
        <v>433</v>
      </c>
      <c r="E21" s="7" t="s">
        <v>45</v>
      </c>
      <c r="F21" s="7" t="s">
        <v>38</v>
      </c>
      <c r="G21" s="7" t="s">
        <v>52</v>
      </c>
      <c r="H21" s="102" t="s">
        <v>400</v>
      </c>
      <c r="I21" s="7">
        <v>3</v>
      </c>
      <c r="J21" s="7">
        <v>1</v>
      </c>
      <c r="K21" s="7">
        <v>3</v>
      </c>
      <c r="L21" s="7">
        <f t="shared" si="4"/>
        <v>7</v>
      </c>
      <c r="M21" s="34" t="str">
        <f t="shared" si="1"/>
        <v>ALTO</v>
      </c>
    </row>
    <row r="22" spans="1:13" ht="76.5" x14ac:dyDescent="0.2">
      <c r="A22" s="22">
        <f t="shared" si="2"/>
        <v>114</v>
      </c>
      <c r="B22" s="14" t="s">
        <v>648</v>
      </c>
      <c r="C22" s="46" t="s">
        <v>128</v>
      </c>
      <c r="D22" s="28" t="s">
        <v>430</v>
      </c>
      <c r="E22" s="7" t="s">
        <v>27</v>
      </c>
      <c r="F22" s="7" t="s">
        <v>38</v>
      </c>
      <c r="G22" s="7" t="s">
        <v>52</v>
      </c>
      <c r="H22" s="102" t="s">
        <v>400</v>
      </c>
      <c r="I22" s="7">
        <v>3</v>
      </c>
      <c r="J22" s="7">
        <v>3</v>
      </c>
      <c r="K22" s="7">
        <v>2</v>
      </c>
      <c r="L22" s="7">
        <f>SUM(I22:K22)</f>
        <v>8</v>
      </c>
      <c r="M22" s="34" t="str">
        <f>IF(L22&lt;=5,"BAJO",IF(L22=6,"MEDIO","ALTO"))</f>
        <v>ALTO</v>
      </c>
    </row>
    <row r="23" spans="1:13" ht="15" x14ac:dyDescent="0.2">
      <c r="A23" s="217" t="s">
        <v>588</v>
      </c>
      <c r="B23" s="218"/>
      <c r="C23" s="218"/>
      <c r="D23" s="218"/>
      <c r="E23" s="218"/>
      <c r="F23" s="218"/>
      <c r="G23" s="218"/>
      <c r="H23" s="218"/>
      <c r="I23" s="218"/>
      <c r="J23" s="218"/>
      <c r="K23" s="218"/>
      <c r="L23" s="218"/>
      <c r="M23" s="218"/>
    </row>
    <row r="24" spans="1:13" ht="33.75" x14ac:dyDescent="0.2">
      <c r="A24" s="22">
        <f>A22+1</f>
        <v>115</v>
      </c>
      <c r="B24" s="107" t="s">
        <v>649</v>
      </c>
      <c r="C24" s="118" t="s">
        <v>589</v>
      </c>
      <c r="D24" s="103" t="s">
        <v>562</v>
      </c>
      <c r="E24" s="103" t="s">
        <v>43</v>
      </c>
      <c r="F24" s="102" t="s">
        <v>44</v>
      </c>
      <c r="G24" s="102" t="s">
        <v>101</v>
      </c>
      <c r="H24" s="102" t="s">
        <v>400</v>
      </c>
      <c r="I24" s="23">
        <v>3</v>
      </c>
      <c r="J24" s="23">
        <v>2</v>
      </c>
      <c r="K24" s="23">
        <v>3</v>
      </c>
      <c r="L24" s="6">
        <f t="shared" ref="L24" si="5">SUM(I24:K24)</f>
        <v>8</v>
      </c>
      <c r="M24" s="34" t="str">
        <f t="shared" ref="M24" si="6">IF(L24&lt;=5,"BAJO",IF(L24=6,"MEDIO","ALTO"))</f>
        <v>ALTO</v>
      </c>
    </row>
    <row r="25" spans="1:13" ht="76.5" x14ac:dyDescent="0.2">
      <c r="A25" s="22">
        <f>A24+1</f>
        <v>116</v>
      </c>
      <c r="B25" s="14" t="s">
        <v>648</v>
      </c>
      <c r="C25" s="46" t="s">
        <v>128</v>
      </c>
      <c r="D25" s="28" t="s">
        <v>430</v>
      </c>
      <c r="E25" s="7" t="s">
        <v>27</v>
      </c>
      <c r="F25" s="7" t="s">
        <v>38</v>
      </c>
      <c r="G25" s="102" t="s">
        <v>101</v>
      </c>
      <c r="H25" s="102" t="s">
        <v>400</v>
      </c>
      <c r="I25" s="7">
        <v>3</v>
      </c>
      <c r="J25" s="7">
        <v>3</v>
      </c>
      <c r="K25" s="7">
        <v>2</v>
      </c>
      <c r="L25" s="7">
        <f>SUM(I25:K25)</f>
        <v>8</v>
      </c>
      <c r="M25" s="34" t="str">
        <f>IF(L25&lt;=5,"BAJO",IF(L25=6,"MEDIO","ALTO"))</f>
        <v>ALTO</v>
      </c>
    </row>
    <row r="26" spans="1:13" ht="25.5" x14ac:dyDescent="0.2">
      <c r="A26" s="22">
        <f>A25+1</f>
        <v>117</v>
      </c>
      <c r="B26" s="14" t="s">
        <v>593</v>
      </c>
      <c r="C26" s="46" t="s">
        <v>592</v>
      </c>
      <c r="D26" s="28" t="s">
        <v>594</v>
      </c>
      <c r="E26" s="7" t="s">
        <v>43</v>
      </c>
      <c r="F26" s="7" t="s">
        <v>38</v>
      </c>
      <c r="G26" s="102" t="s">
        <v>101</v>
      </c>
      <c r="H26" s="102" t="s">
        <v>400</v>
      </c>
      <c r="I26" s="7">
        <v>3</v>
      </c>
      <c r="J26" s="7">
        <v>1</v>
      </c>
      <c r="K26" s="7">
        <v>2</v>
      </c>
      <c r="L26" s="7">
        <f>SUM(I26:K26)</f>
        <v>6</v>
      </c>
      <c r="M26" s="34" t="str">
        <f>IF(L26&lt;=5,"BAJO",IF(L26=6,"MEDIO","ALTO"))</f>
        <v>MEDIO</v>
      </c>
    </row>
    <row r="28" spans="1:13" ht="15" thickBot="1" x14ac:dyDescent="0.25"/>
    <row r="29" spans="1:13" x14ac:dyDescent="0.2">
      <c r="M29" s="208" t="s">
        <v>615</v>
      </c>
    </row>
    <row r="30" spans="1:13" x14ac:dyDescent="0.2">
      <c r="M30" s="209"/>
    </row>
    <row r="31" spans="1:13" ht="15" thickBot="1" x14ac:dyDescent="0.25">
      <c r="M31" s="210"/>
    </row>
    <row r="99" spans="1:1" x14ac:dyDescent="0.2">
      <c r="A99" s="1"/>
    </row>
    <row r="100" spans="1:1" x14ac:dyDescent="0.2">
      <c r="A100" s="29">
        <f>MAX(A7:A99)</f>
        <v>117</v>
      </c>
    </row>
  </sheetData>
  <mergeCells count="18">
    <mergeCell ref="M29:M31"/>
    <mergeCell ref="A10:M10"/>
    <mergeCell ref="A23:M23"/>
    <mergeCell ref="A6:M6"/>
    <mergeCell ref="H4:H5"/>
    <mergeCell ref="F4:F5"/>
    <mergeCell ref="I4:L4"/>
    <mergeCell ref="A4:A5"/>
    <mergeCell ref="B4:B5"/>
    <mergeCell ref="C4:C5"/>
    <mergeCell ref="D4:D5"/>
    <mergeCell ref="E4:E5"/>
    <mergeCell ref="G4:G5"/>
    <mergeCell ref="A1:A3"/>
    <mergeCell ref="M4:M5"/>
    <mergeCell ref="B1:K2"/>
    <mergeCell ref="B3:K3"/>
    <mergeCell ref="A7:M7"/>
  </mergeCells>
  <conditionalFormatting sqref="M8">
    <cfRule type="cellIs" dxfId="240" priority="72" operator="equal">
      <formula>"ALTO"</formula>
    </cfRule>
  </conditionalFormatting>
  <conditionalFormatting sqref="M8">
    <cfRule type="cellIs" dxfId="239" priority="70" operator="equal">
      <formula>"BAJO"</formula>
    </cfRule>
    <cfRule type="cellIs" dxfId="238" priority="71" operator="equal">
      <formula>"MEDIO"</formula>
    </cfRule>
  </conditionalFormatting>
  <conditionalFormatting sqref="M9">
    <cfRule type="cellIs" dxfId="237" priority="69" operator="equal">
      <formula>"ALTO"</formula>
    </cfRule>
  </conditionalFormatting>
  <conditionalFormatting sqref="M9">
    <cfRule type="cellIs" dxfId="236" priority="67" operator="equal">
      <formula>"BAJO"</formula>
    </cfRule>
    <cfRule type="cellIs" dxfId="235" priority="68" operator="equal">
      <formula>"MEDIO"</formula>
    </cfRule>
  </conditionalFormatting>
  <conditionalFormatting sqref="M11">
    <cfRule type="cellIs" dxfId="234" priority="66" operator="equal">
      <formula>"ALTO"</formula>
    </cfRule>
  </conditionalFormatting>
  <conditionalFormatting sqref="M11">
    <cfRule type="cellIs" dxfId="233" priority="64" operator="equal">
      <formula>"BAJO"</formula>
    </cfRule>
    <cfRule type="cellIs" dxfId="232" priority="65" operator="equal">
      <formula>"MEDIO"</formula>
    </cfRule>
  </conditionalFormatting>
  <conditionalFormatting sqref="M12">
    <cfRule type="cellIs" dxfId="231" priority="63" operator="equal">
      <formula>"ALTO"</formula>
    </cfRule>
  </conditionalFormatting>
  <conditionalFormatting sqref="M12">
    <cfRule type="cellIs" dxfId="230" priority="61" operator="equal">
      <formula>"BAJO"</formula>
    </cfRule>
    <cfRule type="cellIs" dxfId="229" priority="62" operator="equal">
      <formula>"MEDIO"</formula>
    </cfRule>
  </conditionalFormatting>
  <conditionalFormatting sqref="M13">
    <cfRule type="cellIs" dxfId="228" priority="60" operator="equal">
      <formula>"ALTO"</formula>
    </cfRule>
  </conditionalFormatting>
  <conditionalFormatting sqref="M13">
    <cfRule type="cellIs" dxfId="227" priority="58" operator="equal">
      <formula>"BAJO"</formula>
    </cfRule>
    <cfRule type="cellIs" dxfId="226" priority="59" operator="equal">
      <formula>"MEDIO"</formula>
    </cfRule>
  </conditionalFormatting>
  <conditionalFormatting sqref="M14">
    <cfRule type="cellIs" dxfId="225" priority="57" operator="equal">
      <formula>"ALTO"</formula>
    </cfRule>
  </conditionalFormatting>
  <conditionalFormatting sqref="M14">
    <cfRule type="cellIs" dxfId="224" priority="55" operator="equal">
      <formula>"BAJO"</formula>
    </cfRule>
    <cfRule type="cellIs" dxfId="223" priority="56" operator="equal">
      <formula>"MEDIO"</formula>
    </cfRule>
  </conditionalFormatting>
  <conditionalFormatting sqref="M15">
    <cfRule type="cellIs" dxfId="222" priority="54" operator="equal">
      <formula>"ALTO"</formula>
    </cfRule>
  </conditionalFormatting>
  <conditionalFormatting sqref="M15">
    <cfRule type="cellIs" dxfId="221" priority="52" operator="equal">
      <formula>"BAJO"</formula>
    </cfRule>
    <cfRule type="cellIs" dxfId="220" priority="53" operator="equal">
      <formula>"MEDIO"</formula>
    </cfRule>
  </conditionalFormatting>
  <conditionalFormatting sqref="M16">
    <cfRule type="cellIs" dxfId="219" priority="51" operator="equal">
      <formula>"ALTO"</formula>
    </cfRule>
  </conditionalFormatting>
  <conditionalFormatting sqref="M16">
    <cfRule type="cellIs" dxfId="218" priority="49" operator="equal">
      <formula>"BAJO"</formula>
    </cfRule>
    <cfRule type="cellIs" dxfId="217" priority="50" operator="equal">
      <formula>"MEDIO"</formula>
    </cfRule>
  </conditionalFormatting>
  <conditionalFormatting sqref="M17">
    <cfRule type="cellIs" dxfId="216" priority="48" operator="equal">
      <formula>"ALTO"</formula>
    </cfRule>
  </conditionalFormatting>
  <conditionalFormatting sqref="M17">
    <cfRule type="cellIs" dxfId="215" priority="46" operator="equal">
      <formula>"BAJO"</formula>
    </cfRule>
    <cfRule type="cellIs" dxfId="214" priority="47" operator="equal">
      <formula>"MEDIO"</formula>
    </cfRule>
  </conditionalFormatting>
  <conditionalFormatting sqref="M18">
    <cfRule type="cellIs" dxfId="213" priority="45" operator="equal">
      <formula>"ALTO"</formula>
    </cfRule>
  </conditionalFormatting>
  <conditionalFormatting sqref="M18">
    <cfRule type="cellIs" dxfId="212" priority="43" operator="equal">
      <formula>"BAJO"</formula>
    </cfRule>
    <cfRule type="cellIs" dxfId="211" priority="44" operator="equal">
      <formula>"MEDIO"</formula>
    </cfRule>
  </conditionalFormatting>
  <conditionalFormatting sqref="M19">
    <cfRule type="cellIs" dxfId="210" priority="42" operator="equal">
      <formula>"ALTO"</formula>
    </cfRule>
  </conditionalFormatting>
  <conditionalFormatting sqref="M19">
    <cfRule type="cellIs" dxfId="209" priority="40" operator="equal">
      <formula>"BAJO"</formula>
    </cfRule>
    <cfRule type="cellIs" dxfId="208" priority="41" operator="equal">
      <formula>"MEDIO"</formula>
    </cfRule>
  </conditionalFormatting>
  <conditionalFormatting sqref="M20">
    <cfRule type="cellIs" dxfId="207" priority="39" operator="equal">
      <formula>"ALTO"</formula>
    </cfRule>
  </conditionalFormatting>
  <conditionalFormatting sqref="M20">
    <cfRule type="cellIs" dxfId="206" priority="37" operator="equal">
      <formula>"BAJO"</formula>
    </cfRule>
    <cfRule type="cellIs" dxfId="205" priority="38" operator="equal">
      <formula>"MEDIO"</formula>
    </cfRule>
  </conditionalFormatting>
  <conditionalFormatting sqref="M21">
    <cfRule type="cellIs" dxfId="204" priority="36" operator="equal">
      <formula>"ALTO"</formula>
    </cfRule>
  </conditionalFormatting>
  <conditionalFormatting sqref="M21">
    <cfRule type="cellIs" dxfId="203" priority="34" operator="equal">
      <formula>"BAJO"</formula>
    </cfRule>
    <cfRule type="cellIs" dxfId="202" priority="35" operator="equal">
      <formula>"MEDIO"</formula>
    </cfRule>
  </conditionalFormatting>
  <conditionalFormatting sqref="M25">
    <cfRule type="cellIs" dxfId="201" priority="6" operator="equal">
      <formula>"ALTO"</formula>
    </cfRule>
  </conditionalFormatting>
  <conditionalFormatting sqref="M25">
    <cfRule type="cellIs" dxfId="200" priority="4" operator="equal">
      <formula>"BAJO"</formula>
    </cfRule>
    <cfRule type="cellIs" dxfId="199" priority="5" operator="equal">
      <formula>"MEDIO"</formula>
    </cfRule>
  </conditionalFormatting>
  <conditionalFormatting sqref="M24">
    <cfRule type="cellIs" dxfId="198" priority="12" operator="equal">
      <formula>"ALTO"</formula>
    </cfRule>
  </conditionalFormatting>
  <conditionalFormatting sqref="M24">
    <cfRule type="cellIs" dxfId="197" priority="10" operator="equal">
      <formula>"BAJO"</formula>
    </cfRule>
    <cfRule type="cellIs" dxfId="196" priority="11" operator="equal">
      <formula>"MEDIO"</formula>
    </cfRule>
  </conditionalFormatting>
  <conditionalFormatting sqref="M22">
    <cfRule type="cellIs" dxfId="195" priority="9" operator="equal">
      <formula>"ALTO"</formula>
    </cfRule>
  </conditionalFormatting>
  <conditionalFormatting sqref="M22">
    <cfRule type="cellIs" dxfId="194" priority="7" operator="equal">
      <formula>"BAJO"</formula>
    </cfRule>
    <cfRule type="cellIs" dxfId="193" priority="8" operator="equal">
      <formula>"MEDIO"</formula>
    </cfRule>
  </conditionalFormatting>
  <conditionalFormatting sqref="M26">
    <cfRule type="cellIs" dxfId="192" priority="3" operator="equal">
      <formula>"ALTO"</formula>
    </cfRule>
  </conditionalFormatting>
  <conditionalFormatting sqref="M26">
    <cfRule type="cellIs" dxfId="191" priority="1" operator="equal">
      <formula>"BAJO"</formula>
    </cfRule>
    <cfRule type="cellIs" dxfId="190" priority="2" operator="equal">
      <formula>"MEDIO"</formula>
    </cfRule>
  </conditionalFormatting>
  <dataValidations count="1">
    <dataValidation type="list" allowBlank="1" showInputMessage="1" showErrorMessage="1" sqref="E11:E19 E24">
      <formula1>$AE$5:$AE$6</formula1>
    </dataValidation>
  </dataValidations>
  <hyperlinks>
    <hyperlink ref="M29:M31" location="INDICE!A1" display="Indice"/>
  </hyperlinks>
  <pageMargins left="1.299212598425197" right="0.31496062992125984" top="0.74803149606299213" bottom="0.74803149606299213" header="0.31496062992125984" footer="0.31496062992125984"/>
  <pageSetup paperSize="5" scale="85"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BV100"/>
  <sheetViews>
    <sheetView topLeftCell="A16" zoomScale="84" zoomScaleNormal="84" workbookViewId="0">
      <selection activeCell="M22" sqref="M22:M24"/>
    </sheetView>
  </sheetViews>
  <sheetFormatPr baseColWidth="10" defaultColWidth="11.42578125" defaultRowHeight="14.25" x14ac:dyDescent="0.2"/>
  <cols>
    <col min="1" max="1" width="12.42578125" style="29" customWidth="1"/>
    <col min="2" max="2" width="50.140625" style="9" customWidth="1"/>
    <col min="3" max="3" width="48.7109375" style="2" customWidth="1"/>
    <col min="4" max="4" width="26.42578125" style="3" customWidth="1"/>
    <col min="5" max="5" width="13.7109375" style="3" customWidth="1"/>
    <col min="6" max="7" width="28.28515625" style="3" customWidth="1"/>
    <col min="8" max="8" width="18.7109375" style="3" customWidth="1"/>
    <col min="9" max="9" width="12" style="3" customWidth="1"/>
    <col min="10" max="10" width="17.7109375" style="3" customWidth="1"/>
    <col min="11" max="11" width="15.42578125" style="3" customWidth="1"/>
    <col min="12" max="12" width="15.7109375" style="3" bestFit="1" customWidth="1"/>
    <col min="13" max="13" width="24.28515625" style="1" bestFit="1" customWidth="1"/>
    <col min="14" max="14" width="20.140625" style="1" customWidth="1"/>
    <col min="15" max="16384" width="11.42578125" style="1"/>
  </cols>
  <sheetData>
    <row r="1" spans="1:74" customFormat="1" ht="36.75" customHeight="1" x14ac:dyDescent="0.25">
      <c r="A1" s="188"/>
      <c r="B1" s="189" t="s">
        <v>0</v>
      </c>
      <c r="C1" s="190"/>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row>
    <row r="2" spans="1:74" customFormat="1" ht="20.25" customHeight="1" x14ac:dyDescent="0.25">
      <c r="A2" s="188"/>
      <c r="B2" s="192"/>
      <c r="C2" s="193"/>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row>
    <row r="3" spans="1:74" customFormat="1" ht="28.5" customHeight="1" x14ac:dyDescent="0.25">
      <c r="A3" s="188"/>
      <c r="B3" s="195" t="s">
        <v>5</v>
      </c>
      <c r="C3" s="196"/>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row>
    <row r="4" spans="1:74" ht="15.75" customHeight="1" x14ac:dyDescent="0.2">
      <c r="A4" s="203" t="s">
        <v>8</v>
      </c>
      <c r="B4" s="204" t="s">
        <v>9</v>
      </c>
      <c r="C4" s="206" t="s">
        <v>10</v>
      </c>
      <c r="D4" s="206" t="s">
        <v>11</v>
      </c>
      <c r="E4" s="204" t="s">
        <v>12</v>
      </c>
      <c r="F4" s="204" t="s">
        <v>13</v>
      </c>
      <c r="G4" s="204" t="s">
        <v>14</v>
      </c>
      <c r="H4" s="204" t="s">
        <v>15</v>
      </c>
      <c r="I4" s="206" t="s">
        <v>16</v>
      </c>
      <c r="J4" s="206"/>
      <c r="K4" s="206"/>
      <c r="L4" s="207"/>
      <c r="M4" s="198" t="s">
        <v>263</v>
      </c>
    </row>
    <row r="5" spans="1:74" ht="30" x14ac:dyDescent="0.2">
      <c r="A5" s="203"/>
      <c r="B5" s="205"/>
      <c r="C5" s="207"/>
      <c r="D5" s="207"/>
      <c r="E5" s="205"/>
      <c r="F5" s="205"/>
      <c r="G5" s="205"/>
      <c r="H5" s="205"/>
      <c r="I5" s="41" t="s">
        <v>19</v>
      </c>
      <c r="J5" s="41" t="s">
        <v>20</v>
      </c>
      <c r="K5" s="41" t="s">
        <v>21</v>
      </c>
      <c r="L5" s="42" t="s">
        <v>22</v>
      </c>
      <c r="M5" s="198"/>
    </row>
    <row r="6" spans="1:74" ht="27" customHeight="1" x14ac:dyDescent="0.2">
      <c r="A6" s="217" t="s">
        <v>91</v>
      </c>
      <c r="B6" s="218"/>
      <c r="C6" s="218"/>
      <c r="D6" s="218"/>
      <c r="E6" s="218"/>
      <c r="F6" s="218"/>
      <c r="G6" s="218"/>
      <c r="H6" s="218"/>
      <c r="I6" s="218"/>
      <c r="J6" s="218"/>
      <c r="K6" s="218"/>
      <c r="L6" s="218"/>
      <c r="M6" s="218"/>
    </row>
    <row r="7" spans="1:74" ht="106.5" customHeight="1" x14ac:dyDescent="0.2">
      <c r="A7" s="100">
        <f>'Subd Juridica'!A97+1</f>
        <v>23</v>
      </c>
      <c r="B7" s="110" t="s">
        <v>434</v>
      </c>
      <c r="C7" s="107" t="s">
        <v>387</v>
      </c>
      <c r="D7" s="116" t="s">
        <v>585</v>
      </c>
      <c r="E7" s="131" t="s">
        <v>43</v>
      </c>
      <c r="F7" s="100" t="s">
        <v>386</v>
      </c>
      <c r="G7" s="100" t="s">
        <v>386</v>
      </c>
      <c r="H7" s="102" t="s">
        <v>287</v>
      </c>
      <c r="I7" s="106">
        <v>3</v>
      </c>
      <c r="J7" s="106">
        <v>1</v>
      </c>
      <c r="K7" s="106">
        <v>2</v>
      </c>
      <c r="L7" s="131">
        <f t="shared" ref="L7:L16" si="0">SUM(I7:K7)</f>
        <v>6</v>
      </c>
      <c r="M7" s="34" t="str">
        <f t="shared" ref="M7:M20" si="1">IF(L7&lt;=5,"BAJO",IF(L7=6,"MEDIO","ALTO"))</f>
        <v>MEDIO</v>
      </c>
    </row>
    <row r="8" spans="1:74" ht="19.5" customHeight="1" x14ac:dyDescent="0.2">
      <c r="A8" s="217" t="s">
        <v>550</v>
      </c>
      <c r="B8" s="218"/>
      <c r="C8" s="218"/>
      <c r="D8" s="218"/>
      <c r="E8" s="218"/>
      <c r="F8" s="218"/>
      <c r="G8" s="218"/>
      <c r="H8" s="218"/>
      <c r="I8" s="218"/>
      <c r="J8" s="218"/>
      <c r="K8" s="218"/>
      <c r="L8" s="218"/>
      <c r="M8" s="218"/>
    </row>
    <row r="9" spans="1:74" ht="25.5" x14ac:dyDescent="0.2">
      <c r="A9" s="100">
        <f>A7+1</f>
        <v>24</v>
      </c>
      <c r="B9" s="15" t="s">
        <v>555</v>
      </c>
      <c r="C9" s="15" t="s">
        <v>556</v>
      </c>
      <c r="D9" s="116" t="s">
        <v>557</v>
      </c>
      <c r="E9" s="116" t="s">
        <v>43</v>
      </c>
      <c r="F9" s="100" t="s">
        <v>386</v>
      </c>
      <c r="G9" s="100" t="s">
        <v>386</v>
      </c>
      <c r="H9" s="102" t="s">
        <v>287</v>
      </c>
      <c r="I9" s="117">
        <v>3</v>
      </c>
      <c r="J9" s="117">
        <v>1</v>
      </c>
      <c r="K9" s="117">
        <v>2</v>
      </c>
      <c r="L9" s="116">
        <f t="shared" ref="L9" si="2">SUM(I9:K9)</f>
        <v>6</v>
      </c>
      <c r="M9" s="34" t="str">
        <f t="shared" ref="M9" si="3">IF(L9&lt;=5,"BAJO",IF(L9=6,"MEDIO","ALTO"))</f>
        <v>MEDIO</v>
      </c>
    </row>
    <row r="10" spans="1:74" ht="121.5" customHeight="1" x14ac:dyDescent="0.2">
      <c r="A10" s="28">
        <f>A9+1</f>
        <v>25</v>
      </c>
      <c r="B10" s="15" t="s">
        <v>553</v>
      </c>
      <c r="C10" s="15" t="s">
        <v>554</v>
      </c>
      <c r="D10" s="116" t="s">
        <v>557</v>
      </c>
      <c r="E10" s="116" t="s">
        <v>43</v>
      </c>
      <c r="F10" s="100" t="s">
        <v>386</v>
      </c>
      <c r="G10" s="100" t="s">
        <v>386</v>
      </c>
      <c r="H10" s="102" t="s">
        <v>287</v>
      </c>
      <c r="I10" s="117">
        <v>3</v>
      </c>
      <c r="J10" s="117">
        <v>1</v>
      </c>
      <c r="K10" s="117">
        <v>2</v>
      </c>
      <c r="L10" s="116">
        <f>SUM(I10:K10)</f>
        <v>6</v>
      </c>
      <c r="M10" s="34" t="str">
        <f>IF(L10&lt;=5,"BAJO",IF(L10=6,"MEDIO","ALTO"))</f>
        <v>MEDIO</v>
      </c>
    </row>
    <row r="11" spans="1:74" ht="25.5" x14ac:dyDescent="0.2">
      <c r="A11" s="28">
        <f>A10+1</f>
        <v>26</v>
      </c>
      <c r="B11" s="15" t="s">
        <v>558</v>
      </c>
      <c r="C11" s="15" t="s">
        <v>559</v>
      </c>
      <c r="D11" s="116" t="s">
        <v>557</v>
      </c>
      <c r="E11" s="116" t="s">
        <v>43</v>
      </c>
      <c r="F11" s="100" t="s">
        <v>386</v>
      </c>
      <c r="G11" s="100" t="s">
        <v>386</v>
      </c>
      <c r="H11" s="102" t="s">
        <v>287</v>
      </c>
      <c r="I11" s="117">
        <v>3</v>
      </c>
      <c r="J11" s="117">
        <v>1</v>
      </c>
      <c r="K11" s="117">
        <v>2</v>
      </c>
      <c r="L11" s="116">
        <f>SUM(I11:K11)</f>
        <v>6</v>
      </c>
      <c r="M11" s="34" t="str">
        <f>IF(L11&lt;=5,"BAJO",IF(L11=6,"MEDIO","ALTO"))</f>
        <v>MEDIO</v>
      </c>
    </row>
    <row r="12" spans="1:74" ht="15" x14ac:dyDescent="0.2">
      <c r="A12" s="217" t="s">
        <v>549</v>
      </c>
      <c r="B12" s="218"/>
      <c r="C12" s="218"/>
      <c r="D12" s="218"/>
      <c r="E12" s="218"/>
      <c r="F12" s="218"/>
      <c r="G12" s="218"/>
      <c r="H12" s="218"/>
      <c r="I12" s="218"/>
      <c r="J12" s="218"/>
      <c r="K12" s="218"/>
      <c r="L12" s="218"/>
      <c r="M12" s="218"/>
    </row>
    <row r="13" spans="1:74" ht="67.5" x14ac:dyDescent="0.2">
      <c r="A13" s="100">
        <f>A11+1</f>
        <v>27</v>
      </c>
      <c r="B13" s="115" t="s">
        <v>586</v>
      </c>
      <c r="C13" s="132" t="s">
        <v>388</v>
      </c>
      <c r="D13" s="116" t="s">
        <v>557</v>
      </c>
      <c r="E13" s="116" t="s">
        <v>43</v>
      </c>
      <c r="F13" s="100" t="s">
        <v>386</v>
      </c>
      <c r="G13" s="100" t="s">
        <v>386</v>
      </c>
      <c r="H13" s="102" t="s">
        <v>287</v>
      </c>
      <c r="I13" s="117">
        <v>3</v>
      </c>
      <c r="J13" s="117">
        <v>1</v>
      </c>
      <c r="K13" s="117">
        <v>2</v>
      </c>
      <c r="L13" s="116">
        <f t="shared" si="0"/>
        <v>6</v>
      </c>
      <c r="M13" s="34" t="str">
        <f t="shared" si="1"/>
        <v>MEDIO</v>
      </c>
    </row>
    <row r="14" spans="1:74" ht="26.25" customHeight="1" x14ac:dyDescent="0.2">
      <c r="A14" s="217" t="s">
        <v>548</v>
      </c>
      <c r="B14" s="218"/>
      <c r="C14" s="218"/>
      <c r="D14" s="218"/>
      <c r="E14" s="218"/>
      <c r="F14" s="218"/>
      <c r="G14" s="218"/>
      <c r="H14" s="218"/>
      <c r="I14" s="218"/>
      <c r="J14" s="218"/>
      <c r="K14" s="218"/>
      <c r="L14" s="218"/>
      <c r="M14" s="218"/>
    </row>
    <row r="15" spans="1:74" ht="123.75" customHeight="1" x14ac:dyDescent="0.2">
      <c r="A15" s="100">
        <f>A13+1</f>
        <v>28</v>
      </c>
      <c r="B15" s="115" t="s">
        <v>435</v>
      </c>
      <c r="C15" s="88" t="s">
        <v>389</v>
      </c>
      <c r="D15" s="116" t="s">
        <v>654</v>
      </c>
      <c r="E15" s="116" t="s">
        <v>43</v>
      </c>
      <c r="F15" s="100" t="s">
        <v>386</v>
      </c>
      <c r="G15" s="100" t="s">
        <v>386</v>
      </c>
      <c r="H15" s="102" t="s">
        <v>287</v>
      </c>
      <c r="I15" s="117">
        <v>3</v>
      </c>
      <c r="J15" s="117">
        <v>1</v>
      </c>
      <c r="K15" s="117">
        <v>2</v>
      </c>
      <c r="L15" s="116">
        <f t="shared" ref="L15" si="4">SUM(I15:K15)</f>
        <v>6</v>
      </c>
      <c r="M15" s="34" t="str">
        <f t="shared" ref="M15" si="5">IF(L15&lt;=5,"BAJO",IF(L15=6,"MEDIO","ALTO"))</f>
        <v>MEDIO</v>
      </c>
    </row>
    <row r="16" spans="1:74" ht="120" customHeight="1" x14ac:dyDescent="0.2">
      <c r="A16" s="28">
        <f>A15+1</f>
        <v>29</v>
      </c>
      <c r="B16" s="115" t="s">
        <v>551</v>
      </c>
      <c r="C16" s="88" t="s">
        <v>552</v>
      </c>
      <c r="D16" s="116" t="s">
        <v>654</v>
      </c>
      <c r="E16" s="116" t="s">
        <v>43</v>
      </c>
      <c r="F16" s="100" t="s">
        <v>386</v>
      </c>
      <c r="G16" s="100" t="s">
        <v>386</v>
      </c>
      <c r="H16" s="102" t="s">
        <v>287</v>
      </c>
      <c r="I16" s="117">
        <v>3</v>
      </c>
      <c r="J16" s="117">
        <v>1</v>
      </c>
      <c r="K16" s="117">
        <v>2</v>
      </c>
      <c r="L16" s="116">
        <f t="shared" si="0"/>
        <v>6</v>
      </c>
      <c r="M16" s="34" t="str">
        <f t="shared" si="1"/>
        <v>MEDIO</v>
      </c>
    </row>
    <row r="17" spans="1:13" ht="51.75" customHeight="1" x14ac:dyDescent="0.2">
      <c r="A17" s="217" t="s">
        <v>547</v>
      </c>
      <c r="B17" s="218"/>
      <c r="C17" s="218"/>
      <c r="D17" s="218"/>
      <c r="E17" s="218"/>
      <c r="F17" s="218"/>
      <c r="G17" s="218"/>
      <c r="H17" s="218"/>
      <c r="I17" s="218"/>
      <c r="J17" s="218"/>
      <c r="K17" s="218"/>
      <c r="L17" s="218"/>
      <c r="M17" s="218"/>
    </row>
    <row r="18" spans="1:13" ht="138" customHeight="1" x14ac:dyDescent="0.2">
      <c r="A18" s="100">
        <f>A16+1</f>
        <v>30</v>
      </c>
      <c r="B18" s="5" t="s">
        <v>96</v>
      </c>
      <c r="C18" s="5" t="s">
        <v>132</v>
      </c>
      <c r="D18" s="28" t="s">
        <v>436</v>
      </c>
      <c r="E18" s="28" t="s">
        <v>45</v>
      </c>
      <c r="F18" s="28" t="s">
        <v>97</v>
      </c>
      <c r="G18" s="28" t="s">
        <v>390</v>
      </c>
      <c r="H18" s="102" t="s">
        <v>287</v>
      </c>
      <c r="I18" s="28">
        <v>3</v>
      </c>
      <c r="J18" s="28">
        <v>1</v>
      </c>
      <c r="K18" s="28">
        <v>1</v>
      </c>
      <c r="L18" s="28">
        <f t="shared" ref="L18:L20" si="6">SUM(I18:K18)</f>
        <v>5</v>
      </c>
      <c r="M18" s="34" t="str">
        <f t="shared" si="1"/>
        <v>BAJO</v>
      </c>
    </row>
    <row r="19" spans="1:13" ht="63" customHeight="1" x14ac:dyDescent="0.2">
      <c r="A19" s="100">
        <f t="shared" ref="A19:A20" si="7">A18+1</f>
        <v>31</v>
      </c>
      <c r="B19" s="110" t="s">
        <v>437</v>
      </c>
      <c r="C19" s="110" t="s">
        <v>133</v>
      </c>
      <c r="D19" s="100" t="s">
        <v>439</v>
      </c>
      <c r="E19" s="100" t="s">
        <v>98</v>
      </c>
      <c r="F19" s="100" t="s">
        <v>97</v>
      </c>
      <c r="G19" s="100" t="s">
        <v>101</v>
      </c>
      <c r="H19" s="102" t="s">
        <v>287</v>
      </c>
      <c r="I19" s="100">
        <v>2</v>
      </c>
      <c r="J19" s="100">
        <v>1</v>
      </c>
      <c r="K19" s="100">
        <v>2</v>
      </c>
      <c r="L19" s="100">
        <f t="shared" si="6"/>
        <v>5</v>
      </c>
      <c r="M19" s="34" t="str">
        <f t="shared" si="1"/>
        <v>BAJO</v>
      </c>
    </row>
    <row r="20" spans="1:13" ht="25.5" x14ac:dyDescent="0.2">
      <c r="A20" s="100">
        <f t="shared" si="7"/>
        <v>32</v>
      </c>
      <c r="B20" s="110" t="s">
        <v>438</v>
      </c>
      <c r="C20" s="110" t="s">
        <v>134</v>
      </c>
      <c r="D20" s="100" t="s">
        <v>440</v>
      </c>
      <c r="E20" s="100" t="s">
        <v>98</v>
      </c>
      <c r="F20" s="100" t="s">
        <v>97</v>
      </c>
      <c r="G20" s="100" t="s">
        <v>101</v>
      </c>
      <c r="H20" s="100" t="s">
        <v>289</v>
      </c>
      <c r="I20" s="100">
        <v>3</v>
      </c>
      <c r="J20" s="100">
        <v>3</v>
      </c>
      <c r="K20" s="100">
        <v>2</v>
      </c>
      <c r="L20" s="100">
        <f t="shared" si="6"/>
        <v>8</v>
      </c>
      <c r="M20" s="34" t="str">
        <f t="shared" si="1"/>
        <v>ALTO</v>
      </c>
    </row>
    <row r="21" spans="1:13" ht="15" thickBot="1" x14ac:dyDescent="0.25"/>
    <row r="22" spans="1:13" x14ac:dyDescent="0.2">
      <c r="M22" s="208" t="s">
        <v>615</v>
      </c>
    </row>
    <row r="23" spans="1:13" x14ac:dyDescent="0.2">
      <c r="M23" s="209"/>
    </row>
    <row r="24" spans="1:13" ht="15" thickBot="1" x14ac:dyDescent="0.25">
      <c r="M24" s="210"/>
    </row>
    <row r="100" spans="1:1" x14ac:dyDescent="0.2">
      <c r="A100" s="29">
        <f>MAX(A6:A99)</f>
        <v>32</v>
      </c>
    </row>
  </sheetData>
  <mergeCells count="19">
    <mergeCell ref="M22:M24"/>
    <mergeCell ref="A17:M17"/>
    <mergeCell ref="A14:M14"/>
    <mergeCell ref="A12:M12"/>
    <mergeCell ref="A8:M8"/>
    <mergeCell ref="A6:M6"/>
    <mergeCell ref="M4:M5"/>
    <mergeCell ref="H4:H5"/>
    <mergeCell ref="A1:A3"/>
    <mergeCell ref="B1:K2"/>
    <mergeCell ref="B3:K3"/>
    <mergeCell ref="A4:A5"/>
    <mergeCell ref="B4:B5"/>
    <mergeCell ref="C4:C5"/>
    <mergeCell ref="D4:D5"/>
    <mergeCell ref="E4:E5"/>
    <mergeCell ref="F4:F5"/>
    <mergeCell ref="G4:G5"/>
    <mergeCell ref="I4:L4"/>
  </mergeCells>
  <conditionalFormatting sqref="M21 M16 M13 M7 M10 M25:M31">
    <cfRule type="containsText" dxfId="189" priority="27" operator="containsText" text="Medio">
      <formula>NOT(ISERROR(SEARCH("Medio",M7)))</formula>
    </cfRule>
  </conditionalFormatting>
  <conditionalFormatting sqref="M21 M16 M13 M7 M10">
    <cfRule type="containsText" dxfId="188" priority="26" operator="containsText" text="Alto">
      <formula>NOT(ISERROR(SEARCH("Alto",M7)))</formula>
    </cfRule>
  </conditionalFormatting>
  <conditionalFormatting sqref="M21 M16 M13 M7 M10 M25:M61">
    <cfRule type="containsText" dxfId="187" priority="25" operator="containsText" text="Bajo">
      <formula>NOT(ISERROR(SEARCH("Bajo",M7)))</formula>
    </cfRule>
  </conditionalFormatting>
  <conditionalFormatting sqref="M18:M20">
    <cfRule type="containsText" dxfId="186" priority="15" operator="containsText" text="Medio">
      <formula>NOT(ISERROR(SEARCH("Medio",M18)))</formula>
    </cfRule>
  </conditionalFormatting>
  <conditionalFormatting sqref="M18:M20">
    <cfRule type="containsText" dxfId="185" priority="14" operator="containsText" text="Alto">
      <formula>NOT(ISERROR(SEARCH("Alto",M18)))</formula>
    </cfRule>
  </conditionalFormatting>
  <conditionalFormatting sqref="M18:M20">
    <cfRule type="containsText" dxfId="184" priority="13" operator="containsText" text="Bajo">
      <formula>NOT(ISERROR(SEARCH("Bajo",M18)))</formula>
    </cfRule>
  </conditionalFormatting>
  <conditionalFormatting sqref="M15">
    <cfRule type="containsText" dxfId="183" priority="12" operator="containsText" text="Medio">
      <formula>NOT(ISERROR(SEARCH("Medio",M15)))</formula>
    </cfRule>
  </conditionalFormatting>
  <conditionalFormatting sqref="M15">
    <cfRule type="containsText" dxfId="182" priority="11" operator="containsText" text="Alto">
      <formula>NOT(ISERROR(SEARCH("Alto",M15)))</formula>
    </cfRule>
  </conditionalFormatting>
  <conditionalFormatting sqref="M15">
    <cfRule type="containsText" dxfId="181" priority="10" operator="containsText" text="Bajo">
      <formula>NOT(ISERROR(SEARCH("Bajo",M15)))</formula>
    </cfRule>
  </conditionalFormatting>
  <conditionalFormatting sqref="M9">
    <cfRule type="containsText" dxfId="180" priority="9" operator="containsText" text="Medio">
      <formula>NOT(ISERROR(SEARCH("Medio",M9)))</formula>
    </cfRule>
  </conditionalFormatting>
  <conditionalFormatting sqref="M9">
    <cfRule type="containsText" dxfId="179" priority="8" operator="containsText" text="Alto">
      <formula>NOT(ISERROR(SEARCH("Alto",M9)))</formula>
    </cfRule>
  </conditionalFormatting>
  <conditionalFormatting sqref="M9">
    <cfRule type="containsText" dxfId="178" priority="7" operator="containsText" text="Bajo">
      <formula>NOT(ISERROR(SEARCH("Bajo",M9)))</formula>
    </cfRule>
  </conditionalFormatting>
  <conditionalFormatting sqref="M11">
    <cfRule type="containsText" dxfId="177" priority="6" operator="containsText" text="Medio">
      <formula>NOT(ISERROR(SEARCH("Medio",M11)))</formula>
    </cfRule>
  </conditionalFormatting>
  <conditionalFormatting sqref="M11">
    <cfRule type="containsText" dxfId="176" priority="5" operator="containsText" text="Alto">
      <formula>NOT(ISERROR(SEARCH("Alto",M11)))</formula>
    </cfRule>
  </conditionalFormatting>
  <conditionalFormatting sqref="M11">
    <cfRule type="containsText" dxfId="175" priority="4" operator="containsText" text="Bajo">
      <formula>NOT(ISERROR(SEARCH("Bajo",M11)))</formula>
    </cfRule>
  </conditionalFormatting>
  <dataValidations disablePrompts="1" count="1">
    <dataValidation type="list" allowBlank="1" showInputMessage="1" showErrorMessage="1" sqref="E15:E16 E13 E7 E9:E11">
      <formula1>#REF!</formula1>
    </dataValidation>
  </dataValidations>
  <hyperlinks>
    <hyperlink ref="M22:M24" location="INDICE!A1" display="Indice"/>
  </hyperlink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BZ100"/>
  <sheetViews>
    <sheetView topLeftCell="A25" zoomScale="85" zoomScaleNormal="85" workbookViewId="0">
      <selection activeCell="M42" sqref="M42:M44"/>
    </sheetView>
  </sheetViews>
  <sheetFormatPr baseColWidth="10" defaultColWidth="11.42578125" defaultRowHeight="14.25" x14ac:dyDescent="0.2"/>
  <cols>
    <col min="1" max="1" width="14" style="29" customWidth="1"/>
    <col min="2" max="2" width="29" style="29" customWidth="1"/>
    <col min="3" max="3" width="62.42578125" style="9" customWidth="1"/>
    <col min="4" max="4" width="34" style="2" customWidth="1"/>
    <col min="5" max="5" width="23.42578125" style="3" customWidth="1"/>
    <col min="6" max="6" width="13.7109375" style="3" customWidth="1"/>
    <col min="7" max="7" width="18" style="3" customWidth="1"/>
    <col min="8" max="8" width="18.7109375" style="97" customWidth="1"/>
    <col min="9" max="9" width="12" style="3" customWidth="1"/>
    <col min="10" max="10" width="17.7109375" style="3" customWidth="1"/>
    <col min="11" max="11" width="15.42578125" style="3" customWidth="1"/>
    <col min="12" max="12" width="15.7109375" style="3" bestFit="1" customWidth="1"/>
    <col min="13" max="13" width="21.28515625" style="1" customWidth="1"/>
    <col min="14" max="15" width="11.42578125" style="1"/>
    <col min="16" max="16" width="13.5703125" style="1" customWidth="1"/>
    <col min="17" max="16384" width="11.42578125" style="1"/>
  </cols>
  <sheetData>
    <row r="1" spans="1:78" customFormat="1" ht="36.75" customHeight="1" x14ac:dyDescent="0.25">
      <c r="A1" s="188"/>
      <c r="B1" s="55"/>
      <c r="C1" s="189" t="s">
        <v>0</v>
      </c>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customFormat="1" ht="20.25" customHeight="1" x14ac:dyDescent="0.25">
      <c r="A2" s="188"/>
      <c r="B2" s="56"/>
      <c r="C2" s="192"/>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customFormat="1" ht="28.5" customHeight="1" x14ac:dyDescent="0.25">
      <c r="A3" s="188"/>
      <c r="B3" s="57"/>
      <c r="C3" s="195" t="s">
        <v>5</v>
      </c>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34.5" customHeight="1" x14ac:dyDescent="0.2">
      <c r="A4" s="203" t="s">
        <v>8</v>
      </c>
      <c r="B4" s="204" t="s">
        <v>9</v>
      </c>
      <c r="C4" s="206" t="s">
        <v>10</v>
      </c>
      <c r="D4" s="206" t="s">
        <v>11</v>
      </c>
      <c r="E4" s="204" t="s">
        <v>12</v>
      </c>
      <c r="F4" s="204" t="s">
        <v>13</v>
      </c>
      <c r="G4" s="204" t="s">
        <v>14</v>
      </c>
      <c r="H4" s="204" t="s">
        <v>574</v>
      </c>
      <c r="I4" s="204" t="s">
        <v>264</v>
      </c>
      <c r="J4" s="206"/>
      <c r="K4" s="206"/>
      <c r="L4" s="207"/>
      <c r="M4" s="198" t="s">
        <v>263</v>
      </c>
    </row>
    <row r="5" spans="1:78" ht="40.5" customHeight="1" x14ac:dyDescent="0.2">
      <c r="A5" s="203"/>
      <c r="B5" s="205"/>
      <c r="C5" s="207"/>
      <c r="D5" s="207"/>
      <c r="E5" s="205"/>
      <c r="F5" s="205"/>
      <c r="G5" s="205"/>
      <c r="H5" s="205"/>
      <c r="I5" s="45" t="s">
        <v>19</v>
      </c>
      <c r="J5" s="45" t="s">
        <v>20</v>
      </c>
      <c r="K5" s="45" t="s">
        <v>21</v>
      </c>
      <c r="L5" s="44" t="s">
        <v>22</v>
      </c>
      <c r="M5" s="198"/>
    </row>
    <row r="6" spans="1:78" ht="27.75" customHeight="1" x14ac:dyDescent="0.2">
      <c r="A6" s="201" t="s">
        <v>25</v>
      </c>
      <c r="B6" s="202"/>
      <c r="C6" s="202"/>
      <c r="D6" s="202"/>
      <c r="E6" s="202"/>
      <c r="F6" s="202"/>
      <c r="G6" s="202"/>
      <c r="H6" s="202"/>
      <c r="I6" s="202"/>
      <c r="J6" s="202"/>
      <c r="K6" s="202"/>
      <c r="L6" s="202"/>
      <c r="M6" s="202"/>
      <c r="AB6" s="1" t="s">
        <v>27</v>
      </c>
    </row>
    <row r="7" spans="1:78" s="24" customFormat="1" ht="59.25" customHeight="1" x14ac:dyDescent="0.2">
      <c r="A7" s="7">
        <f>'Desarrollo Ambiental'!A100+1</f>
        <v>33</v>
      </c>
      <c r="B7" s="15" t="s">
        <v>569</v>
      </c>
      <c r="C7" s="88" t="s">
        <v>570</v>
      </c>
      <c r="D7" s="7" t="s">
        <v>571</v>
      </c>
      <c r="E7" s="7" t="s">
        <v>45</v>
      </c>
      <c r="F7" s="27" t="s">
        <v>145</v>
      </c>
      <c r="G7" s="27" t="s">
        <v>145</v>
      </c>
      <c r="H7" s="88" t="s">
        <v>402</v>
      </c>
      <c r="I7" s="4">
        <v>3</v>
      </c>
      <c r="J7" s="4">
        <v>3</v>
      </c>
      <c r="K7" s="4">
        <v>3</v>
      </c>
      <c r="L7" s="7">
        <f t="shared" ref="L7" si="0">SUM(I7:K7)</f>
        <v>9</v>
      </c>
      <c r="M7" s="34" t="str">
        <f>IF(L7&lt;=5,"BAJO",IF(L7=6,"MEDIO","ALTO"))</f>
        <v>ALTO</v>
      </c>
    </row>
    <row r="8" spans="1:78" ht="15" x14ac:dyDescent="0.2">
      <c r="A8" s="229" t="s">
        <v>296</v>
      </c>
      <c r="B8" s="230"/>
      <c r="C8" s="230"/>
      <c r="D8" s="230"/>
      <c r="E8" s="230"/>
      <c r="F8" s="230"/>
      <c r="G8" s="230"/>
      <c r="H8" s="230"/>
      <c r="I8" s="230"/>
      <c r="J8" s="230"/>
      <c r="K8" s="230"/>
      <c r="L8" s="230"/>
      <c r="M8" s="230"/>
    </row>
    <row r="9" spans="1:78" s="95" customFormat="1" ht="51" x14ac:dyDescent="0.2">
      <c r="A9" s="47">
        <f>A7+1</f>
        <v>34</v>
      </c>
      <c r="B9" s="92" t="s">
        <v>303</v>
      </c>
      <c r="C9" s="93" t="s">
        <v>304</v>
      </c>
      <c r="D9" s="89" t="s">
        <v>372</v>
      </c>
      <c r="E9" s="91" t="s">
        <v>27</v>
      </c>
      <c r="F9" s="94" t="s">
        <v>145</v>
      </c>
      <c r="G9" s="94" t="s">
        <v>145</v>
      </c>
      <c r="H9" s="88" t="s">
        <v>402</v>
      </c>
      <c r="I9" s="66">
        <v>3</v>
      </c>
      <c r="J9" s="66">
        <v>1</v>
      </c>
      <c r="K9" s="66">
        <v>3</v>
      </c>
      <c r="L9" s="66">
        <f t="shared" ref="L9:L14" si="1">SUM(I9:K9)</f>
        <v>7</v>
      </c>
      <c r="M9" s="34" t="str">
        <f t="shared" ref="M9:M14" si="2">IF(L9&lt;=5,"BAJO",IF(L9=6,"MEDIO","ALTO"))</f>
        <v>ALTO</v>
      </c>
    </row>
    <row r="10" spans="1:78" s="95" customFormat="1" ht="38.25" x14ac:dyDescent="0.2">
      <c r="A10" s="6">
        <f t="shared" ref="A10:A14" si="3">A9+1</f>
        <v>35</v>
      </c>
      <c r="B10" s="99" t="s">
        <v>414</v>
      </c>
      <c r="C10" s="96" t="s">
        <v>305</v>
      </c>
      <c r="D10" s="89" t="s">
        <v>372</v>
      </c>
      <c r="E10" s="91" t="s">
        <v>27</v>
      </c>
      <c r="F10" s="94" t="s">
        <v>145</v>
      </c>
      <c r="G10" s="94" t="s">
        <v>145</v>
      </c>
      <c r="H10" s="88" t="s">
        <v>402</v>
      </c>
      <c r="I10" s="66">
        <v>3</v>
      </c>
      <c r="J10" s="66">
        <v>1</v>
      </c>
      <c r="K10" s="66">
        <v>3</v>
      </c>
      <c r="L10" s="66">
        <f t="shared" si="1"/>
        <v>7</v>
      </c>
      <c r="M10" s="34" t="str">
        <f t="shared" si="2"/>
        <v>ALTO</v>
      </c>
    </row>
    <row r="11" spans="1:78" s="95" customFormat="1" ht="38.25" x14ac:dyDescent="0.2">
      <c r="A11" s="6">
        <f t="shared" si="3"/>
        <v>36</v>
      </c>
      <c r="B11" s="92" t="s">
        <v>306</v>
      </c>
      <c r="C11" s="93" t="s">
        <v>307</v>
      </c>
      <c r="D11" s="89" t="s">
        <v>373</v>
      </c>
      <c r="E11" s="91" t="s">
        <v>27</v>
      </c>
      <c r="F11" s="94" t="s">
        <v>145</v>
      </c>
      <c r="G11" s="94" t="s">
        <v>145</v>
      </c>
      <c r="H11" s="88" t="s">
        <v>402</v>
      </c>
      <c r="I11" s="66">
        <v>3</v>
      </c>
      <c r="J11" s="66">
        <v>1</v>
      </c>
      <c r="K11" s="66">
        <v>3</v>
      </c>
      <c r="L11" s="66">
        <f t="shared" si="1"/>
        <v>7</v>
      </c>
      <c r="M11" s="34" t="str">
        <f t="shared" si="2"/>
        <v>ALTO</v>
      </c>
    </row>
    <row r="12" spans="1:78" s="95" customFormat="1" ht="38.25" x14ac:dyDescent="0.2">
      <c r="A12" s="6">
        <f t="shared" si="3"/>
        <v>37</v>
      </c>
      <c r="B12" s="72" t="s">
        <v>308</v>
      </c>
      <c r="C12" s="96" t="s">
        <v>309</v>
      </c>
      <c r="D12" s="89" t="s">
        <v>373</v>
      </c>
      <c r="E12" s="91" t="s">
        <v>27</v>
      </c>
      <c r="F12" s="94" t="s">
        <v>145</v>
      </c>
      <c r="G12" s="94" t="s">
        <v>145</v>
      </c>
      <c r="H12" s="88" t="s">
        <v>400</v>
      </c>
      <c r="I12" s="66">
        <v>3</v>
      </c>
      <c r="J12" s="66">
        <v>1</v>
      </c>
      <c r="K12" s="66">
        <v>3</v>
      </c>
      <c r="L12" s="66">
        <f t="shared" si="1"/>
        <v>7</v>
      </c>
      <c r="M12" s="34" t="str">
        <f t="shared" si="2"/>
        <v>ALTO</v>
      </c>
    </row>
    <row r="13" spans="1:78" s="95" customFormat="1" ht="38.25" x14ac:dyDescent="0.2">
      <c r="A13" s="6">
        <f t="shared" si="3"/>
        <v>38</v>
      </c>
      <c r="B13" s="72" t="s">
        <v>310</v>
      </c>
      <c r="C13" s="96" t="s">
        <v>311</v>
      </c>
      <c r="D13" s="89" t="s">
        <v>372</v>
      </c>
      <c r="E13" s="91" t="s">
        <v>27</v>
      </c>
      <c r="F13" s="94" t="s">
        <v>145</v>
      </c>
      <c r="G13" s="94" t="s">
        <v>145</v>
      </c>
      <c r="H13" s="88" t="s">
        <v>400</v>
      </c>
      <c r="I13" s="66">
        <v>3</v>
      </c>
      <c r="J13" s="66">
        <v>2</v>
      </c>
      <c r="K13" s="66">
        <v>3</v>
      </c>
      <c r="L13" s="66">
        <f t="shared" si="1"/>
        <v>8</v>
      </c>
      <c r="M13" s="34" t="str">
        <f t="shared" si="2"/>
        <v>ALTO</v>
      </c>
    </row>
    <row r="14" spans="1:78" ht="38.25" x14ac:dyDescent="0.2">
      <c r="A14" s="6">
        <f t="shared" si="3"/>
        <v>39</v>
      </c>
      <c r="B14" s="92" t="s">
        <v>312</v>
      </c>
      <c r="C14" s="93" t="s">
        <v>313</v>
      </c>
      <c r="D14" s="89" t="s">
        <v>371</v>
      </c>
      <c r="E14" s="91" t="s">
        <v>27</v>
      </c>
      <c r="F14" s="94" t="s">
        <v>145</v>
      </c>
      <c r="G14" s="94" t="s">
        <v>145</v>
      </c>
      <c r="H14" s="88" t="s">
        <v>400</v>
      </c>
      <c r="I14" s="66">
        <v>3</v>
      </c>
      <c r="J14" s="66">
        <v>1</v>
      </c>
      <c r="K14" s="66">
        <v>3</v>
      </c>
      <c r="L14" s="66">
        <f t="shared" si="1"/>
        <v>7</v>
      </c>
      <c r="M14" s="34" t="str">
        <f t="shared" si="2"/>
        <v>ALTO</v>
      </c>
    </row>
    <row r="15" spans="1:78" ht="15" x14ac:dyDescent="0.2">
      <c r="A15" s="231" t="s">
        <v>336</v>
      </c>
      <c r="B15" s="231"/>
      <c r="C15" s="231"/>
      <c r="D15" s="231"/>
      <c r="E15" s="231"/>
      <c r="F15" s="231"/>
      <c r="G15" s="231"/>
      <c r="H15" s="231"/>
      <c r="I15" s="231"/>
      <c r="J15" s="231"/>
      <c r="K15" s="231"/>
      <c r="L15" s="231"/>
      <c r="M15" s="231"/>
    </row>
    <row r="16" spans="1:78" ht="64.5" customHeight="1" x14ac:dyDescent="0.2">
      <c r="A16" s="103">
        <f>A14+1</f>
        <v>40</v>
      </c>
      <c r="B16" s="107" t="s">
        <v>358</v>
      </c>
      <c r="C16" s="107" t="s">
        <v>337</v>
      </c>
      <c r="D16" s="107" t="s">
        <v>365</v>
      </c>
      <c r="E16" s="107" t="s">
        <v>338</v>
      </c>
      <c r="F16" s="108" t="s">
        <v>145</v>
      </c>
      <c r="G16" s="108" t="s">
        <v>145</v>
      </c>
      <c r="H16" s="109" t="s">
        <v>400</v>
      </c>
      <c r="I16" s="106">
        <v>3</v>
      </c>
      <c r="J16" s="106">
        <v>3</v>
      </c>
      <c r="K16" s="106">
        <v>3</v>
      </c>
      <c r="L16" s="106">
        <f t="shared" ref="L16:L25" si="4">SUM(I16:K16)</f>
        <v>9</v>
      </c>
      <c r="M16" s="50" t="str">
        <f>IF(L16&lt;=5,"BAJO",IF(L16=6,"MEDIO","ALTO"))</f>
        <v>ALTO</v>
      </c>
    </row>
    <row r="17" spans="1:13" ht="39" customHeight="1" x14ac:dyDescent="0.2">
      <c r="A17" s="103">
        <f>A16+1</f>
        <v>41</v>
      </c>
      <c r="B17" s="107" t="s">
        <v>339</v>
      </c>
      <c r="C17" s="107" t="s">
        <v>340</v>
      </c>
      <c r="D17" s="107" t="s">
        <v>365</v>
      </c>
      <c r="E17" s="107" t="s">
        <v>338</v>
      </c>
      <c r="F17" s="108" t="s">
        <v>145</v>
      </c>
      <c r="G17" s="108" t="s">
        <v>145</v>
      </c>
      <c r="H17" s="109" t="s">
        <v>400</v>
      </c>
      <c r="I17" s="106">
        <v>3</v>
      </c>
      <c r="J17" s="106">
        <v>3</v>
      </c>
      <c r="K17" s="106">
        <v>3</v>
      </c>
      <c r="L17" s="106">
        <f t="shared" si="4"/>
        <v>9</v>
      </c>
      <c r="M17" s="50" t="str">
        <f t="shared" ref="M17:M28" si="5">IF(L17&lt;=5,"BAJO",IF(L17=6,"MEDIO","ALTO"))</f>
        <v>ALTO</v>
      </c>
    </row>
    <row r="18" spans="1:13" ht="36.75" customHeight="1" x14ac:dyDescent="0.2">
      <c r="A18" s="103">
        <f t="shared" ref="A18:A28" si="6">A17+1</f>
        <v>42</v>
      </c>
      <c r="B18" s="107" t="s">
        <v>341</v>
      </c>
      <c r="C18" s="107" t="s">
        <v>363</v>
      </c>
      <c r="D18" s="107" t="s">
        <v>365</v>
      </c>
      <c r="E18" s="107" t="s">
        <v>360</v>
      </c>
      <c r="F18" s="108" t="s">
        <v>145</v>
      </c>
      <c r="G18" s="108" t="s">
        <v>145</v>
      </c>
      <c r="H18" s="109" t="s">
        <v>400</v>
      </c>
      <c r="I18" s="106">
        <v>3</v>
      </c>
      <c r="J18" s="106">
        <v>3</v>
      </c>
      <c r="K18" s="106">
        <v>3</v>
      </c>
      <c r="L18" s="106">
        <f t="shared" si="4"/>
        <v>9</v>
      </c>
      <c r="M18" s="50" t="str">
        <f t="shared" si="5"/>
        <v>ALTO</v>
      </c>
    </row>
    <row r="19" spans="1:13" ht="52.5" customHeight="1" x14ac:dyDescent="0.2">
      <c r="A19" s="103">
        <f t="shared" si="6"/>
        <v>43</v>
      </c>
      <c r="B19" s="107" t="s">
        <v>418</v>
      </c>
      <c r="C19" s="107" t="s">
        <v>364</v>
      </c>
      <c r="D19" s="107" t="s">
        <v>365</v>
      </c>
      <c r="E19" s="107" t="s">
        <v>342</v>
      </c>
      <c r="F19" s="108" t="s">
        <v>145</v>
      </c>
      <c r="G19" s="108" t="s">
        <v>145</v>
      </c>
      <c r="H19" s="109" t="s">
        <v>400</v>
      </c>
      <c r="I19" s="106">
        <v>3</v>
      </c>
      <c r="J19" s="106">
        <v>3</v>
      </c>
      <c r="K19" s="106">
        <v>3</v>
      </c>
      <c r="L19" s="106">
        <f t="shared" si="4"/>
        <v>9</v>
      </c>
      <c r="M19" s="50" t="str">
        <f t="shared" si="5"/>
        <v>ALTO</v>
      </c>
    </row>
    <row r="20" spans="1:13" ht="38.25" x14ac:dyDescent="0.2">
      <c r="A20" s="103">
        <f t="shared" si="6"/>
        <v>44</v>
      </c>
      <c r="B20" s="107" t="s">
        <v>362</v>
      </c>
      <c r="C20" s="107" t="s">
        <v>361</v>
      </c>
      <c r="D20" s="107" t="s">
        <v>365</v>
      </c>
      <c r="E20" s="107" t="s">
        <v>360</v>
      </c>
      <c r="F20" s="108" t="s">
        <v>145</v>
      </c>
      <c r="G20" s="108" t="s">
        <v>145</v>
      </c>
      <c r="H20" s="109" t="s">
        <v>402</v>
      </c>
      <c r="I20" s="106">
        <v>3</v>
      </c>
      <c r="J20" s="106">
        <v>2</v>
      </c>
      <c r="K20" s="106">
        <v>1</v>
      </c>
      <c r="L20" s="106">
        <f t="shared" si="4"/>
        <v>6</v>
      </c>
      <c r="M20" s="50" t="str">
        <f t="shared" si="5"/>
        <v>MEDIO</v>
      </c>
    </row>
    <row r="21" spans="1:13" ht="38.25" x14ac:dyDescent="0.2">
      <c r="A21" s="103">
        <f t="shared" si="6"/>
        <v>45</v>
      </c>
      <c r="B21" s="107" t="s">
        <v>628</v>
      </c>
      <c r="C21" s="107" t="s">
        <v>343</v>
      </c>
      <c r="D21" s="107" t="s">
        <v>365</v>
      </c>
      <c r="E21" s="107" t="s">
        <v>360</v>
      </c>
      <c r="F21" s="108" t="s">
        <v>145</v>
      </c>
      <c r="G21" s="108" t="s">
        <v>145</v>
      </c>
      <c r="H21" s="109" t="s">
        <v>402</v>
      </c>
      <c r="I21" s="106">
        <v>3</v>
      </c>
      <c r="J21" s="106">
        <v>2</v>
      </c>
      <c r="K21" s="106">
        <v>1</v>
      </c>
      <c r="L21" s="106">
        <f t="shared" si="4"/>
        <v>6</v>
      </c>
      <c r="M21" s="50" t="str">
        <f t="shared" si="5"/>
        <v>MEDIO</v>
      </c>
    </row>
    <row r="22" spans="1:13" ht="38.25" x14ac:dyDescent="0.2">
      <c r="A22" s="103">
        <f t="shared" si="6"/>
        <v>46</v>
      </c>
      <c r="B22" s="107" t="s">
        <v>533</v>
      </c>
      <c r="C22" s="107" t="s">
        <v>344</v>
      </c>
      <c r="D22" s="107" t="s">
        <v>365</v>
      </c>
      <c r="E22" s="107" t="s">
        <v>347</v>
      </c>
      <c r="F22" s="108" t="s">
        <v>145</v>
      </c>
      <c r="G22" s="108" t="s">
        <v>145</v>
      </c>
      <c r="H22" s="109" t="s">
        <v>400</v>
      </c>
      <c r="I22" s="106">
        <v>3</v>
      </c>
      <c r="J22" s="106">
        <v>2</v>
      </c>
      <c r="K22" s="106">
        <v>1</v>
      </c>
      <c r="L22" s="106">
        <f t="shared" si="4"/>
        <v>6</v>
      </c>
      <c r="M22" s="50" t="str">
        <f t="shared" si="5"/>
        <v>MEDIO</v>
      </c>
    </row>
    <row r="23" spans="1:13" ht="38.25" x14ac:dyDescent="0.2">
      <c r="A23" s="103">
        <f t="shared" si="6"/>
        <v>47</v>
      </c>
      <c r="B23" s="107" t="s">
        <v>345</v>
      </c>
      <c r="C23" s="107" t="s">
        <v>366</v>
      </c>
      <c r="D23" s="107" t="s">
        <v>365</v>
      </c>
      <c r="E23" s="107" t="s">
        <v>346</v>
      </c>
      <c r="F23" s="108" t="s">
        <v>145</v>
      </c>
      <c r="G23" s="108" t="s">
        <v>145</v>
      </c>
      <c r="H23" s="109" t="s">
        <v>400</v>
      </c>
      <c r="I23" s="106">
        <v>3</v>
      </c>
      <c r="J23" s="106">
        <v>2</v>
      </c>
      <c r="K23" s="106">
        <v>1</v>
      </c>
      <c r="L23" s="106">
        <f t="shared" si="4"/>
        <v>6</v>
      </c>
      <c r="M23" s="50" t="str">
        <f t="shared" si="5"/>
        <v>MEDIO</v>
      </c>
    </row>
    <row r="24" spans="1:13" ht="38.25" x14ac:dyDescent="0.2">
      <c r="A24" s="103">
        <f t="shared" si="6"/>
        <v>48</v>
      </c>
      <c r="B24" s="107" t="s">
        <v>534</v>
      </c>
      <c r="C24" s="107" t="s">
        <v>535</v>
      </c>
      <c r="D24" s="107" t="s">
        <v>365</v>
      </c>
      <c r="E24" s="107" t="s">
        <v>347</v>
      </c>
      <c r="F24" s="108" t="s">
        <v>145</v>
      </c>
      <c r="G24" s="108" t="s">
        <v>145</v>
      </c>
      <c r="H24" s="109" t="s">
        <v>400</v>
      </c>
      <c r="I24" s="106">
        <v>3</v>
      </c>
      <c r="J24" s="106">
        <v>2</v>
      </c>
      <c r="K24" s="106">
        <v>1</v>
      </c>
      <c r="L24" s="106">
        <f t="shared" si="4"/>
        <v>6</v>
      </c>
      <c r="M24" s="50" t="str">
        <f t="shared" si="5"/>
        <v>MEDIO</v>
      </c>
    </row>
    <row r="25" spans="1:13" ht="38.25" x14ac:dyDescent="0.2">
      <c r="A25" s="103">
        <f t="shared" si="6"/>
        <v>49</v>
      </c>
      <c r="B25" s="107" t="s">
        <v>367</v>
      </c>
      <c r="C25" s="107" t="s">
        <v>536</v>
      </c>
      <c r="D25" s="107" t="s">
        <v>365</v>
      </c>
      <c r="E25" s="107" t="s">
        <v>346</v>
      </c>
      <c r="F25" s="108" t="s">
        <v>145</v>
      </c>
      <c r="G25" s="108" t="s">
        <v>145</v>
      </c>
      <c r="H25" s="109" t="s">
        <v>400</v>
      </c>
      <c r="I25" s="106">
        <v>3</v>
      </c>
      <c r="J25" s="106">
        <v>2</v>
      </c>
      <c r="K25" s="106">
        <v>1</v>
      </c>
      <c r="L25" s="106">
        <f t="shared" si="4"/>
        <v>6</v>
      </c>
      <c r="M25" s="50" t="str">
        <f t="shared" si="5"/>
        <v>MEDIO</v>
      </c>
    </row>
    <row r="26" spans="1:13" ht="32.25" customHeight="1" x14ac:dyDescent="0.2">
      <c r="A26" s="103">
        <f t="shared" si="6"/>
        <v>50</v>
      </c>
      <c r="B26" s="107" t="s">
        <v>348</v>
      </c>
      <c r="C26" s="107" t="s">
        <v>537</v>
      </c>
      <c r="D26" s="107" t="s">
        <v>349</v>
      </c>
      <c r="E26" s="107" t="s">
        <v>347</v>
      </c>
      <c r="F26" s="108" t="s">
        <v>145</v>
      </c>
      <c r="G26" s="108" t="s">
        <v>145</v>
      </c>
      <c r="H26" s="109" t="s">
        <v>402</v>
      </c>
      <c r="I26" s="106">
        <v>3</v>
      </c>
      <c r="J26" s="106">
        <v>3</v>
      </c>
      <c r="K26" s="106">
        <v>3</v>
      </c>
      <c r="L26" s="106">
        <f t="shared" ref="L26:L28" si="7">SUM(I26:K26)</f>
        <v>9</v>
      </c>
      <c r="M26" s="50" t="str">
        <f t="shared" si="5"/>
        <v>ALTO</v>
      </c>
    </row>
    <row r="27" spans="1:13" ht="38.25" x14ac:dyDescent="0.2">
      <c r="A27" s="103">
        <f t="shared" si="6"/>
        <v>51</v>
      </c>
      <c r="B27" s="107" t="s">
        <v>350</v>
      </c>
      <c r="C27" s="107" t="s">
        <v>368</v>
      </c>
      <c r="D27" s="107" t="s">
        <v>351</v>
      </c>
      <c r="E27" s="107" t="s">
        <v>347</v>
      </c>
      <c r="F27" s="108" t="s">
        <v>145</v>
      </c>
      <c r="G27" s="108" t="s">
        <v>145</v>
      </c>
      <c r="H27" s="109" t="s">
        <v>400</v>
      </c>
      <c r="I27" s="106">
        <v>3</v>
      </c>
      <c r="J27" s="106">
        <v>3</v>
      </c>
      <c r="K27" s="106">
        <v>3</v>
      </c>
      <c r="L27" s="106">
        <f t="shared" si="7"/>
        <v>9</v>
      </c>
      <c r="M27" s="50" t="str">
        <f t="shared" si="5"/>
        <v>ALTO</v>
      </c>
    </row>
    <row r="28" spans="1:13" ht="38.25" x14ac:dyDescent="0.2">
      <c r="A28" s="103">
        <f t="shared" si="6"/>
        <v>52</v>
      </c>
      <c r="B28" s="107" t="s">
        <v>352</v>
      </c>
      <c r="C28" s="107" t="s">
        <v>353</v>
      </c>
      <c r="D28" s="107" t="s">
        <v>351</v>
      </c>
      <c r="E28" s="107" t="s">
        <v>347</v>
      </c>
      <c r="F28" s="108" t="s">
        <v>145</v>
      </c>
      <c r="G28" s="108" t="s">
        <v>145</v>
      </c>
      <c r="H28" s="109" t="s">
        <v>402</v>
      </c>
      <c r="I28" s="106">
        <v>3</v>
      </c>
      <c r="J28" s="106">
        <v>3</v>
      </c>
      <c r="K28" s="106">
        <v>3</v>
      </c>
      <c r="L28" s="106">
        <f t="shared" si="7"/>
        <v>9</v>
      </c>
      <c r="M28" s="50" t="str">
        <f t="shared" si="5"/>
        <v>ALTO</v>
      </c>
    </row>
    <row r="29" spans="1:13" ht="18" x14ac:dyDescent="0.25">
      <c r="A29" s="228" t="s">
        <v>370</v>
      </c>
      <c r="B29" s="228"/>
      <c r="C29" s="228"/>
      <c r="D29" s="228"/>
      <c r="E29" s="228"/>
      <c r="F29" s="228"/>
      <c r="G29" s="228"/>
      <c r="H29" s="228"/>
      <c r="I29" s="228"/>
      <c r="J29" s="228"/>
      <c r="K29" s="228"/>
      <c r="L29" s="228"/>
      <c r="M29" s="228"/>
    </row>
    <row r="30" spans="1:13" ht="39" customHeight="1" x14ac:dyDescent="0.2">
      <c r="A30" s="6">
        <f>A28+1</f>
        <v>53</v>
      </c>
      <c r="B30" s="15" t="s">
        <v>630</v>
      </c>
      <c r="C30" s="15" t="s">
        <v>629</v>
      </c>
      <c r="D30" s="15" t="s">
        <v>379</v>
      </c>
      <c r="E30" s="15" t="s">
        <v>374</v>
      </c>
      <c r="F30" s="15" t="s">
        <v>145</v>
      </c>
      <c r="G30" s="15" t="s">
        <v>145</v>
      </c>
      <c r="H30" s="5" t="s">
        <v>400</v>
      </c>
      <c r="I30" s="49">
        <v>3</v>
      </c>
      <c r="J30" s="49">
        <v>1</v>
      </c>
      <c r="K30" s="49">
        <v>2</v>
      </c>
      <c r="L30" s="49">
        <f t="shared" ref="L30:L39" si="8">SUM(I30:K30)</f>
        <v>6</v>
      </c>
      <c r="M30" s="50" t="str">
        <f>IF(L30&lt;=5,"BAJO",IF(L30=6,"MEDIO","ALTO"))</f>
        <v>MEDIO</v>
      </c>
    </row>
    <row r="31" spans="1:13" ht="38.25" x14ac:dyDescent="0.2">
      <c r="A31" s="6">
        <f>A30+1</f>
        <v>54</v>
      </c>
      <c r="B31" s="15" t="s">
        <v>631</v>
      </c>
      <c r="C31" s="15" t="s">
        <v>380</v>
      </c>
      <c r="D31" s="15" t="s">
        <v>379</v>
      </c>
      <c r="E31" s="15" t="s">
        <v>374</v>
      </c>
      <c r="F31" s="15" t="s">
        <v>145</v>
      </c>
      <c r="G31" s="15" t="s">
        <v>145</v>
      </c>
      <c r="H31" s="5" t="s">
        <v>400</v>
      </c>
      <c r="I31" s="49">
        <v>3</v>
      </c>
      <c r="J31" s="49">
        <v>1</v>
      </c>
      <c r="K31" s="49">
        <v>2</v>
      </c>
      <c r="L31" s="49">
        <f t="shared" si="8"/>
        <v>6</v>
      </c>
      <c r="M31" s="50" t="str">
        <f t="shared" ref="M31:M39" si="9">IF(L31&lt;=5,"BAJO",IF(L31=6,"MEDIO","ALTO"))</f>
        <v>MEDIO</v>
      </c>
    </row>
    <row r="32" spans="1:13" ht="38.25" x14ac:dyDescent="0.2">
      <c r="A32" s="6">
        <f t="shared" ref="A32:A39" si="10">A31+1</f>
        <v>55</v>
      </c>
      <c r="B32" s="15" t="s">
        <v>375</v>
      </c>
      <c r="C32" s="15" t="s">
        <v>381</v>
      </c>
      <c r="D32" s="15" t="s">
        <v>379</v>
      </c>
      <c r="E32" s="15" t="s">
        <v>374</v>
      </c>
      <c r="F32" s="15" t="s">
        <v>145</v>
      </c>
      <c r="G32" s="15" t="s">
        <v>145</v>
      </c>
      <c r="H32" s="5" t="s">
        <v>400</v>
      </c>
      <c r="I32" s="49">
        <v>3</v>
      </c>
      <c r="J32" s="49">
        <v>1</v>
      </c>
      <c r="K32" s="49">
        <v>2</v>
      </c>
      <c r="L32" s="49">
        <f t="shared" si="8"/>
        <v>6</v>
      </c>
      <c r="M32" s="50" t="str">
        <f t="shared" si="9"/>
        <v>MEDIO</v>
      </c>
    </row>
    <row r="33" spans="1:13" ht="38.25" x14ac:dyDescent="0.2">
      <c r="A33" s="6">
        <f t="shared" si="10"/>
        <v>56</v>
      </c>
      <c r="B33" s="15" t="s">
        <v>627</v>
      </c>
      <c r="C33" s="15" t="s">
        <v>541</v>
      </c>
      <c r="D33" s="15" t="s">
        <v>379</v>
      </c>
      <c r="E33" s="15" t="s">
        <v>374</v>
      </c>
      <c r="F33" s="15" t="s">
        <v>145</v>
      </c>
      <c r="G33" s="15" t="s">
        <v>145</v>
      </c>
      <c r="H33" s="5" t="s">
        <v>400</v>
      </c>
      <c r="I33" s="49">
        <v>3</v>
      </c>
      <c r="J33" s="49">
        <v>1</v>
      </c>
      <c r="K33" s="49">
        <v>2</v>
      </c>
      <c r="L33" s="49">
        <f t="shared" si="8"/>
        <v>6</v>
      </c>
      <c r="M33" s="50" t="str">
        <f t="shared" si="9"/>
        <v>MEDIO</v>
      </c>
    </row>
    <row r="34" spans="1:13" ht="38.25" x14ac:dyDescent="0.2">
      <c r="A34" s="6">
        <f t="shared" si="10"/>
        <v>57</v>
      </c>
      <c r="B34" s="15" t="s">
        <v>632</v>
      </c>
      <c r="C34" s="15" t="s">
        <v>382</v>
      </c>
      <c r="D34" s="15" t="s">
        <v>379</v>
      </c>
      <c r="E34" s="15" t="s">
        <v>374</v>
      </c>
      <c r="F34" s="15" t="s">
        <v>145</v>
      </c>
      <c r="G34" s="15" t="s">
        <v>145</v>
      </c>
      <c r="H34" s="5" t="s">
        <v>400</v>
      </c>
      <c r="I34" s="49">
        <v>3</v>
      </c>
      <c r="J34" s="49">
        <v>1</v>
      </c>
      <c r="K34" s="49">
        <v>2</v>
      </c>
      <c r="L34" s="49">
        <f t="shared" si="8"/>
        <v>6</v>
      </c>
      <c r="M34" s="50" t="str">
        <f t="shared" si="9"/>
        <v>MEDIO</v>
      </c>
    </row>
    <row r="35" spans="1:13" ht="38.25" x14ac:dyDescent="0.2">
      <c r="A35" s="6">
        <f t="shared" si="10"/>
        <v>58</v>
      </c>
      <c r="B35" s="15" t="s">
        <v>633</v>
      </c>
      <c r="C35" s="15" t="s">
        <v>383</v>
      </c>
      <c r="D35" s="15" t="s">
        <v>379</v>
      </c>
      <c r="E35" s="15" t="s">
        <v>374</v>
      </c>
      <c r="F35" s="15" t="s">
        <v>145</v>
      </c>
      <c r="G35" s="15" t="s">
        <v>145</v>
      </c>
      <c r="H35" s="5" t="s">
        <v>400</v>
      </c>
      <c r="I35" s="49">
        <v>3</v>
      </c>
      <c r="J35" s="49">
        <v>1</v>
      </c>
      <c r="K35" s="49">
        <v>2</v>
      </c>
      <c r="L35" s="49">
        <f t="shared" si="8"/>
        <v>6</v>
      </c>
      <c r="M35" s="50" t="str">
        <f t="shared" si="9"/>
        <v>MEDIO</v>
      </c>
    </row>
    <row r="36" spans="1:13" ht="38.25" x14ac:dyDescent="0.2">
      <c r="A36" s="6">
        <f t="shared" si="10"/>
        <v>59</v>
      </c>
      <c r="B36" s="15" t="s">
        <v>376</v>
      </c>
      <c r="C36" s="15" t="s">
        <v>384</v>
      </c>
      <c r="D36" s="15" t="s">
        <v>379</v>
      </c>
      <c r="E36" s="15" t="s">
        <v>374</v>
      </c>
      <c r="F36" s="15" t="s">
        <v>145</v>
      </c>
      <c r="G36" s="15" t="s">
        <v>145</v>
      </c>
      <c r="H36" s="5" t="s">
        <v>400</v>
      </c>
      <c r="I36" s="49">
        <v>3</v>
      </c>
      <c r="J36" s="49">
        <v>1</v>
      </c>
      <c r="K36" s="49">
        <v>2</v>
      </c>
      <c r="L36" s="49">
        <f t="shared" si="8"/>
        <v>6</v>
      </c>
      <c r="M36" s="50" t="str">
        <f t="shared" si="9"/>
        <v>MEDIO</v>
      </c>
    </row>
    <row r="37" spans="1:13" ht="38.25" x14ac:dyDescent="0.2">
      <c r="A37" s="6">
        <f t="shared" si="10"/>
        <v>60</v>
      </c>
      <c r="B37" s="15" t="s">
        <v>377</v>
      </c>
      <c r="C37" s="15" t="s">
        <v>385</v>
      </c>
      <c r="D37" s="15" t="s">
        <v>379</v>
      </c>
      <c r="E37" s="15" t="s">
        <v>374</v>
      </c>
      <c r="F37" s="15" t="s">
        <v>145</v>
      </c>
      <c r="G37" s="15" t="s">
        <v>145</v>
      </c>
      <c r="H37" s="5" t="s">
        <v>400</v>
      </c>
      <c r="I37" s="49">
        <v>3</v>
      </c>
      <c r="J37" s="49">
        <v>1</v>
      </c>
      <c r="K37" s="49">
        <v>2</v>
      </c>
      <c r="L37" s="49">
        <f t="shared" si="8"/>
        <v>6</v>
      </c>
      <c r="M37" s="50" t="str">
        <f t="shared" si="9"/>
        <v>MEDIO</v>
      </c>
    </row>
    <row r="38" spans="1:13" ht="48" customHeight="1" x14ac:dyDescent="0.2">
      <c r="A38" s="6">
        <f t="shared" si="10"/>
        <v>61</v>
      </c>
      <c r="B38" s="15" t="s">
        <v>636</v>
      </c>
      <c r="C38" s="15" t="s">
        <v>634</v>
      </c>
      <c r="D38" s="15" t="s">
        <v>379</v>
      </c>
      <c r="E38" s="15" t="s">
        <v>374</v>
      </c>
      <c r="F38" s="15" t="s">
        <v>145</v>
      </c>
      <c r="G38" s="15" t="s">
        <v>145</v>
      </c>
      <c r="H38" s="5" t="s">
        <v>400</v>
      </c>
      <c r="I38" s="49">
        <v>3</v>
      </c>
      <c r="J38" s="49">
        <v>1</v>
      </c>
      <c r="K38" s="49">
        <v>2</v>
      </c>
      <c r="L38" s="49">
        <f t="shared" si="8"/>
        <v>6</v>
      </c>
      <c r="M38" s="50" t="str">
        <f t="shared" si="9"/>
        <v>MEDIO</v>
      </c>
    </row>
    <row r="39" spans="1:13" ht="38.25" x14ac:dyDescent="0.2">
      <c r="A39" s="6">
        <f t="shared" si="10"/>
        <v>62</v>
      </c>
      <c r="B39" s="15" t="s">
        <v>378</v>
      </c>
      <c r="C39" s="15" t="s">
        <v>635</v>
      </c>
      <c r="D39" s="15" t="s">
        <v>379</v>
      </c>
      <c r="E39" s="15" t="s">
        <v>374</v>
      </c>
      <c r="F39" s="15" t="s">
        <v>145</v>
      </c>
      <c r="G39" s="15" t="s">
        <v>145</v>
      </c>
      <c r="H39" s="5" t="s">
        <v>400</v>
      </c>
      <c r="I39" s="49">
        <v>3</v>
      </c>
      <c r="J39" s="49">
        <v>1</v>
      </c>
      <c r="K39" s="49">
        <v>2</v>
      </c>
      <c r="L39" s="49">
        <f t="shared" si="8"/>
        <v>6</v>
      </c>
      <c r="M39" s="50" t="str">
        <f t="shared" si="9"/>
        <v>MEDIO</v>
      </c>
    </row>
    <row r="41" spans="1:13" ht="15" thickBot="1" x14ac:dyDescent="0.25"/>
    <row r="42" spans="1:13" x14ac:dyDescent="0.2">
      <c r="M42" s="208" t="s">
        <v>615</v>
      </c>
    </row>
    <row r="43" spans="1:13" x14ac:dyDescent="0.2">
      <c r="M43" s="209"/>
    </row>
    <row r="44" spans="1:13" ht="15" thickBot="1" x14ac:dyDescent="0.25">
      <c r="M44" s="210"/>
    </row>
    <row r="100" spans="1:1" x14ac:dyDescent="0.2">
      <c r="A100" s="29">
        <f>MAX(A6:A99)</f>
        <v>62</v>
      </c>
    </row>
  </sheetData>
  <mergeCells count="18">
    <mergeCell ref="A1:A3"/>
    <mergeCell ref="C1:K2"/>
    <mergeCell ref="C3:K3"/>
    <mergeCell ref="I4:L4"/>
    <mergeCell ref="A4:A5"/>
    <mergeCell ref="B4:B5"/>
    <mergeCell ref="D4:D5"/>
    <mergeCell ref="E4:E5"/>
    <mergeCell ref="F4:F5"/>
    <mergeCell ref="G4:G5"/>
    <mergeCell ref="H4:H5"/>
    <mergeCell ref="C4:C5"/>
    <mergeCell ref="A29:M29"/>
    <mergeCell ref="A8:M8"/>
    <mergeCell ref="M4:M5"/>
    <mergeCell ref="A6:M6"/>
    <mergeCell ref="M42:M44"/>
    <mergeCell ref="A15:M15"/>
  </mergeCells>
  <conditionalFormatting sqref="M16:M28">
    <cfRule type="containsText" dxfId="174" priority="166" operator="containsText" text="Bajo">
      <formula>NOT(ISERROR(SEARCH("Bajo",M16)))</formula>
    </cfRule>
    <cfRule type="containsText" dxfId="173" priority="167" operator="containsText" text="Medio">
      <formula>NOT(ISERROR(SEARCH("Medio",M16)))</formula>
    </cfRule>
    <cfRule type="containsText" dxfId="172" priority="168" operator="containsText" text="Alto">
      <formula>NOT(ISERROR(SEARCH("Alto",M16)))</formula>
    </cfRule>
  </conditionalFormatting>
  <conditionalFormatting sqref="M9:M14 M7">
    <cfRule type="containsText" dxfId="171" priority="165" operator="containsText" text="Medio">
      <formula>NOT(ISERROR(SEARCH("Medio",M7)))</formula>
    </cfRule>
  </conditionalFormatting>
  <conditionalFormatting sqref="M9:M14 M7">
    <cfRule type="containsText" dxfId="170" priority="164" operator="containsText" text="Alto">
      <formula>NOT(ISERROR(SEARCH("Alto",M7)))</formula>
    </cfRule>
  </conditionalFormatting>
  <conditionalFormatting sqref="M9:M14 M7">
    <cfRule type="containsText" dxfId="169" priority="163" operator="containsText" text="Bajo">
      <formula>NOT(ISERROR(SEARCH("Bajo",M7)))</formula>
    </cfRule>
  </conditionalFormatting>
  <conditionalFormatting sqref="M30:M39">
    <cfRule type="containsText" dxfId="168" priority="10" operator="containsText" text="Bajo">
      <formula>NOT(ISERROR(SEARCH("Bajo",M30)))</formula>
    </cfRule>
    <cfRule type="containsText" dxfId="167" priority="11" operator="containsText" text="Medio">
      <formula>NOT(ISERROR(SEARCH("Medio",M30)))</formula>
    </cfRule>
    <cfRule type="containsText" dxfId="166" priority="12" operator="containsText" text="Alto">
      <formula>NOT(ISERROR(SEARCH("Alto",M30)))</formula>
    </cfRule>
  </conditionalFormatting>
  <hyperlinks>
    <hyperlink ref="M42:M44" location="INDICE!A1" display="Indice"/>
  </hyperlink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Z59"/>
  <sheetViews>
    <sheetView topLeftCell="A25" zoomScale="70" zoomScaleNormal="70" workbookViewId="0">
      <selection activeCell="M38" sqref="M38:M40"/>
    </sheetView>
  </sheetViews>
  <sheetFormatPr baseColWidth="10" defaultColWidth="11.42578125" defaultRowHeight="14.25" x14ac:dyDescent="0.2"/>
  <cols>
    <col min="1" max="1" width="14" style="29" customWidth="1"/>
    <col min="2" max="2" width="29" style="29" customWidth="1"/>
    <col min="3" max="3" width="62.42578125" style="9" customWidth="1"/>
    <col min="4" max="4" width="34" style="2" customWidth="1"/>
    <col min="5" max="5" width="23.42578125" style="3" customWidth="1"/>
    <col min="6" max="6" width="13.7109375" style="3" customWidth="1"/>
    <col min="7" max="7" width="18" style="3" customWidth="1"/>
    <col min="8" max="8" width="18.7109375" style="97" customWidth="1"/>
    <col min="9" max="9" width="12" style="3" customWidth="1"/>
    <col min="10" max="10" width="17.7109375" style="3" customWidth="1"/>
    <col min="11" max="11" width="15.42578125" style="3" customWidth="1"/>
    <col min="12" max="12" width="15.7109375" style="3" bestFit="1" customWidth="1"/>
    <col min="13" max="13" width="21.28515625" style="1" customWidth="1"/>
    <col min="14" max="15" width="11.42578125" style="1"/>
    <col min="16" max="16" width="13.5703125" style="1" customWidth="1"/>
    <col min="17" max="16384" width="11.42578125" style="1"/>
  </cols>
  <sheetData>
    <row r="1" spans="1:78" customFormat="1" ht="36.75" customHeight="1" x14ac:dyDescent="0.25">
      <c r="A1" s="188"/>
      <c r="B1" s="55"/>
      <c r="C1" s="189" t="s">
        <v>0</v>
      </c>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customFormat="1" ht="20.25" customHeight="1" x14ac:dyDescent="0.25">
      <c r="A2" s="188"/>
      <c r="B2" s="56"/>
      <c r="C2" s="192"/>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customFormat="1" ht="87" customHeight="1" x14ac:dyDescent="0.25">
      <c r="A3" s="188"/>
      <c r="B3" s="57"/>
      <c r="C3" s="195" t="s">
        <v>5</v>
      </c>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34.5" customHeight="1" x14ac:dyDescent="0.2">
      <c r="A4" s="203" t="s">
        <v>8</v>
      </c>
      <c r="B4" s="204" t="s">
        <v>9</v>
      </c>
      <c r="C4" s="206" t="s">
        <v>10</v>
      </c>
      <c r="D4" s="206" t="s">
        <v>11</v>
      </c>
      <c r="E4" s="204" t="s">
        <v>12</v>
      </c>
      <c r="F4" s="204" t="s">
        <v>13</v>
      </c>
      <c r="G4" s="204" t="s">
        <v>14</v>
      </c>
      <c r="H4" s="204" t="s">
        <v>574</v>
      </c>
      <c r="I4" s="204" t="s">
        <v>264</v>
      </c>
      <c r="J4" s="206"/>
      <c r="K4" s="206"/>
      <c r="L4" s="207"/>
      <c r="M4" s="198" t="s">
        <v>263</v>
      </c>
    </row>
    <row r="5" spans="1:78" ht="40.5" customHeight="1" x14ac:dyDescent="0.2">
      <c r="A5" s="203"/>
      <c r="B5" s="205"/>
      <c r="C5" s="207"/>
      <c r="D5" s="207"/>
      <c r="E5" s="205"/>
      <c r="F5" s="205"/>
      <c r="G5" s="205"/>
      <c r="H5" s="205"/>
      <c r="I5" s="144" t="s">
        <v>19</v>
      </c>
      <c r="J5" s="144" t="s">
        <v>20</v>
      </c>
      <c r="K5" s="144" t="s">
        <v>21</v>
      </c>
      <c r="L5" s="145" t="s">
        <v>22</v>
      </c>
      <c r="M5" s="198"/>
    </row>
    <row r="6" spans="1:78" ht="27.75" customHeight="1" x14ac:dyDescent="0.2">
      <c r="A6" s="201" t="s">
        <v>25</v>
      </c>
      <c r="B6" s="202"/>
      <c r="C6" s="202"/>
      <c r="D6" s="202"/>
      <c r="E6" s="202"/>
      <c r="F6" s="202"/>
      <c r="G6" s="202"/>
      <c r="H6" s="202"/>
      <c r="I6" s="202"/>
      <c r="J6" s="202"/>
      <c r="K6" s="202"/>
      <c r="L6" s="202"/>
      <c r="M6" s="202"/>
      <c r="AB6" s="1" t="s">
        <v>27</v>
      </c>
    </row>
    <row r="7" spans="1:78" s="24" customFormat="1" ht="59.25" customHeight="1" x14ac:dyDescent="0.2">
      <c r="A7" s="7">
        <f>'Desarrollo Ambiental'!A100+1</f>
        <v>33</v>
      </c>
      <c r="B7" s="15" t="s">
        <v>569</v>
      </c>
      <c r="C7" s="88" t="s">
        <v>570</v>
      </c>
      <c r="D7" s="7" t="s">
        <v>571</v>
      </c>
      <c r="E7" s="7" t="s">
        <v>45</v>
      </c>
      <c r="F7" s="27" t="s">
        <v>145</v>
      </c>
      <c r="G7" s="27" t="s">
        <v>145</v>
      </c>
      <c r="H7" s="88" t="s">
        <v>402</v>
      </c>
      <c r="I7" s="4">
        <v>3</v>
      </c>
      <c r="J7" s="4">
        <v>3</v>
      </c>
      <c r="K7" s="4">
        <v>3</v>
      </c>
      <c r="L7" s="7">
        <f t="shared" ref="L7" si="0">SUM(I7:K7)</f>
        <v>9</v>
      </c>
      <c r="M7" s="34" t="str">
        <f>IF(L7&lt;=5,"BAJO",IF(L7=6,"MEDIO","ALTO"))</f>
        <v>ALTO</v>
      </c>
    </row>
    <row r="8" spans="1:78" ht="62.25" customHeight="1" x14ac:dyDescent="0.2">
      <c r="A8" s="232" t="s">
        <v>663</v>
      </c>
      <c r="B8" s="233"/>
      <c r="C8" s="233"/>
      <c r="D8" s="233"/>
      <c r="E8" s="233"/>
      <c r="F8" s="233"/>
      <c r="G8" s="233"/>
      <c r="H8" s="233"/>
      <c r="I8" s="233"/>
      <c r="J8" s="233"/>
      <c r="K8" s="233"/>
      <c r="L8" s="233"/>
      <c r="M8" s="234"/>
    </row>
    <row r="9" spans="1:78" ht="25.5" x14ac:dyDescent="0.2">
      <c r="A9" s="47">
        <f>A7+1</f>
        <v>34</v>
      </c>
      <c r="B9" s="27" t="s">
        <v>620</v>
      </c>
      <c r="C9" s="27" t="s">
        <v>359</v>
      </c>
      <c r="D9" s="27" t="s">
        <v>100</v>
      </c>
      <c r="E9" s="27" t="s">
        <v>45</v>
      </c>
      <c r="F9" s="27" t="s">
        <v>101</v>
      </c>
      <c r="G9" s="27" t="s">
        <v>101</v>
      </c>
      <c r="H9" s="88" t="s">
        <v>402</v>
      </c>
      <c r="I9" s="49">
        <v>3</v>
      </c>
      <c r="J9" s="49">
        <v>3</v>
      </c>
      <c r="K9" s="49">
        <v>3</v>
      </c>
      <c r="L9" s="49">
        <f>SUM(I9:K9)</f>
        <v>9</v>
      </c>
      <c r="M9" s="34" t="str">
        <f>IF(L9&lt;=5,"BAJO",IF(L9=6,"MEDIO","ALTO"))</f>
        <v>ALTO</v>
      </c>
    </row>
    <row r="10" spans="1:78" ht="38.25" x14ac:dyDescent="0.2">
      <c r="A10" s="47">
        <f>A9+1</f>
        <v>35</v>
      </c>
      <c r="B10" s="27" t="s">
        <v>621</v>
      </c>
      <c r="C10" s="27" t="s">
        <v>157</v>
      </c>
      <c r="D10" s="27" t="s">
        <v>100</v>
      </c>
      <c r="E10" s="27" t="s">
        <v>45</v>
      </c>
      <c r="F10" s="27" t="s">
        <v>145</v>
      </c>
      <c r="G10" s="27" t="s">
        <v>145</v>
      </c>
      <c r="H10" s="88" t="s">
        <v>402</v>
      </c>
      <c r="I10" s="49">
        <v>3</v>
      </c>
      <c r="J10" s="49">
        <v>3</v>
      </c>
      <c r="K10" s="49">
        <v>3</v>
      </c>
      <c r="L10" s="49">
        <f>SUM(I10:K10)</f>
        <v>9</v>
      </c>
      <c r="M10" s="34" t="str">
        <f t="shared" ref="M10:M35" si="1">IF(L10&lt;=5,"BAJO",IF(L10=6,"MEDIO","ALTO"))</f>
        <v>ALTO</v>
      </c>
    </row>
    <row r="11" spans="1:78" ht="54" customHeight="1" x14ac:dyDescent="0.2">
      <c r="A11" s="47">
        <f t="shared" ref="A11:A35" si="2">A10+1</f>
        <v>36</v>
      </c>
      <c r="B11" s="27" t="s">
        <v>619</v>
      </c>
      <c r="C11" s="27" t="s">
        <v>158</v>
      </c>
      <c r="D11" s="27" t="s">
        <v>100</v>
      </c>
      <c r="E11" s="27" t="s">
        <v>45</v>
      </c>
      <c r="F11" s="27" t="s">
        <v>145</v>
      </c>
      <c r="G11" s="27" t="s">
        <v>145</v>
      </c>
      <c r="H11" s="88" t="s">
        <v>402</v>
      </c>
      <c r="I11" s="49">
        <v>3</v>
      </c>
      <c r="J11" s="49">
        <v>3</v>
      </c>
      <c r="K11" s="49">
        <v>3</v>
      </c>
      <c r="L11" s="49">
        <f>SUM(I11:K11)</f>
        <v>9</v>
      </c>
      <c r="M11" s="34" t="str">
        <f t="shared" si="1"/>
        <v>ALTO</v>
      </c>
    </row>
    <row r="12" spans="1:78" ht="73.5" customHeight="1" x14ac:dyDescent="0.2">
      <c r="A12" s="47">
        <f t="shared" si="2"/>
        <v>37</v>
      </c>
      <c r="B12" s="27" t="s">
        <v>622</v>
      </c>
      <c r="C12" s="27" t="s">
        <v>102</v>
      </c>
      <c r="D12" s="27" t="s">
        <v>100</v>
      </c>
      <c r="E12" s="27" t="s">
        <v>64</v>
      </c>
      <c r="F12" s="27" t="s">
        <v>52</v>
      </c>
      <c r="G12" s="27" t="s">
        <v>52</v>
      </c>
      <c r="H12" s="88" t="s">
        <v>402</v>
      </c>
      <c r="I12" s="49">
        <v>3</v>
      </c>
      <c r="J12" s="49">
        <v>1</v>
      </c>
      <c r="K12" s="49">
        <v>2</v>
      </c>
      <c r="L12" s="49">
        <f t="shared" ref="L12:L35" si="3">SUM(I12:K12)</f>
        <v>6</v>
      </c>
      <c r="M12" s="34" t="str">
        <f t="shared" si="1"/>
        <v>MEDIO</v>
      </c>
    </row>
    <row r="13" spans="1:78" ht="60" customHeight="1" x14ac:dyDescent="0.2">
      <c r="A13" s="47">
        <f t="shared" si="2"/>
        <v>38</v>
      </c>
      <c r="B13" s="27" t="s">
        <v>144</v>
      </c>
      <c r="C13" s="27" t="s">
        <v>148</v>
      </c>
      <c r="D13" s="27" t="s">
        <v>100</v>
      </c>
      <c r="E13" s="27" t="s">
        <v>64</v>
      </c>
      <c r="F13" s="27" t="s">
        <v>145</v>
      </c>
      <c r="G13" s="27" t="s">
        <v>145</v>
      </c>
      <c r="H13" s="88" t="s">
        <v>402</v>
      </c>
      <c r="I13" s="49">
        <v>3</v>
      </c>
      <c r="J13" s="49">
        <v>3</v>
      </c>
      <c r="K13" s="49">
        <v>3</v>
      </c>
      <c r="L13" s="49">
        <f>SUM(I13:K13)</f>
        <v>9</v>
      </c>
      <c r="M13" s="34" t="str">
        <f t="shared" si="1"/>
        <v>ALTO</v>
      </c>
    </row>
    <row r="14" spans="1:78" ht="39.75" customHeight="1" x14ac:dyDescent="0.2">
      <c r="A14" s="47">
        <f t="shared" si="2"/>
        <v>39</v>
      </c>
      <c r="B14" s="27" t="s">
        <v>103</v>
      </c>
      <c r="C14" s="27" t="s">
        <v>146</v>
      </c>
      <c r="D14" s="27" t="s">
        <v>100</v>
      </c>
      <c r="E14" s="27" t="s">
        <v>64</v>
      </c>
      <c r="F14" s="27" t="s">
        <v>52</v>
      </c>
      <c r="G14" s="27" t="s">
        <v>52</v>
      </c>
      <c r="H14" s="88" t="s">
        <v>402</v>
      </c>
      <c r="I14" s="49">
        <v>2</v>
      </c>
      <c r="J14" s="49">
        <v>2</v>
      </c>
      <c r="K14" s="49">
        <v>3</v>
      </c>
      <c r="L14" s="49">
        <f t="shared" si="3"/>
        <v>7</v>
      </c>
      <c r="M14" s="34" t="str">
        <f t="shared" si="1"/>
        <v>ALTO</v>
      </c>
    </row>
    <row r="15" spans="1:78" ht="59.25" customHeight="1" x14ac:dyDescent="0.2">
      <c r="A15" s="47">
        <f t="shared" si="2"/>
        <v>40</v>
      </c>
      <c r="B15" s="27" t="s">
        <v>104</v>
      </c>
      <c r="C15" s="27" t="s">
        <v>105</v>
      </c>
      <c r="D15" s="27" t="s">
        <v>100</v>
      </c>
      <c r="E15" s="27" t="s">
        <v>64</v>
      </c>
      <c r="F15" s="27" t="s">
        <v>52</v>
      </c>
      <c r="G15" s="27" t="s">
        <v>52</v>
      </c>
      <c r="H15" s="88" t="s">
        <v>402</v>
      </c>
      <c r="I15" s="49">
        <v>3</v>
      </c>
      <c r="J15" s="49">
        <v>3</v>
      </c>
      <c r="K15" s="49">
        <v>3</v>
      </c>
      <c r="L15" s="49">
        <f t="shared" si="3"/>
        <v>9</v>
      </c>
      <c r="M15" s="34" t="str">
        <f t="shared" si="1"/>
        <v>ALTO</v>
      </c>
    </row>
    <row r="16" spans="1:78" ht="25.5" x14ac:dyDescent="0.2">
      <c r="A16" s="47">
        <f t="shared" si="2"/>
        <v>41</v>
      </c>
      <c r="B16" s="27" t="s">
        <v>147</v>
      </c>
      <c r="C16" s="27" t="s">
        <v>106</v>
      </c>
      <c r="D16" s="27" t="s">
        <v>100</v>
      </c>
      <c r="E16" s="27" t="s">
        <v>64</v>
      </c>
      <c r="F16" s="27" t="s">
        <v>101</v>
      </c>
      <c r="G16" s="27" t="s">
        <v>101</v>
      </c>
      <c r="H16" s="88" t="s">
        <v>402</v>
      </c>
      <c r="I16" s="49">
        <v>3</v>
      </c>
      <c r="J16" s="49">
        <v>3</v>
      </c>
      <c r="K16" s="49">
        <v>3</v>
      </c>
      <c r="L16" s="49">
        <f t="shared" si="3"/>
        <v>9</v>
      </c>
      <c r="M16" s="34" t="str">
        <f t="shared" si="1"/>
        <v>ALTO</v>
      </c>
    </row>
    <row r="17" spans="1:13" ht="38.25" x14ac:dyDescent="0.2">
      <c r="A17" s="47">
        <f t="shared" si="2"/>
        <v>42</v>
      </c>
      <c r="B17" s="27" t="s">
        <v>107</v>
      </c>
      <c r="C17" s="27" t="s">
        <v>108</v>
      </c>
      <c r="D17" s="27" t="s">
        <v>100</v>
      </c>
      <c r="E17" s="27" t="s">
        <v>64</v>
      </c>
      <c r="F17" s="27" t="s">
        <v>145</v>
      </c>
      <c r="G17" s="27" t="s">
        <v>145</v>
      </c>
      <c r="H17" s="88" t="s">
        <v>402</v>
      </c>
      <c r="I17" s="49">
        <v>3</v>
      </c>
      <c r="J17" s="49">
        <v>1</v>
      </c>
      <c r="K17" s="49">
        <v>2</v>
      </c>
      <c r="L17" s="49">
        <f t="shared" si="3"/>
        <v>6</v>
      </c>
      <c r="M17" s="34" t="str">
        <f t="shared" si="1"/>
        <v>MEDIO</v>
      </c>
    </row>
    <row r="18" spans="1:13" ht="38.25" x14ac:dyDescent="0.2">
      <c r="A18" s="47">
        <f t="shared" si="2"/>
        <v>43</v>
      </c>
      <c r="B18" s="27" t="s">
        <v>159</v>
      </c>
      <c r="C18" s="27" t="s">
        <v>160</v>
      </c>
      <c r="D18" s="27" t="s">
        <v>100</v>
      </c>
      <c r="E18" s="27" t="s">
        <v>64</v>
      </c>
      <c r="F18" s="27" t="s">
        <v>145</v>
      </c>
      <c r="G18" s="27" t="s">
        <v>145</v>
      </c>
      <c r="H18" s="88" t="s">
        <v>402</v>
      </c>
      <c r="I18" s="49">
        <v>2</v>
      </c>
      <c r="J18" s="49">
        <v>1</v>
      </c>
      <c r="K18" s="49">
        <v>2</v>
      </c>
      <c r="L18" s="49">
        <f t="shared" si="3"/>
        <v>5</v>
      </c>
      <c r="M18" s="34" t="str">
        <f t="shared" si="1"/>
        <v>BAJO</v>
      </c>
    </row>
    <row r="19" spans="1:13" ht="38.25" x14ac:dyDescent="0.2">
      <c r="A19" s="47">
        <f t="shared" si="2"/>
        <v>44</v>
      </c>
      <c r="B19" s="27" t="s">
        <v>161</v>
      </c>
      <c r="C19" s="27" t="s">
        <v>162</v>
      </c>
      <c r="D19" s="27" t="s">
        <v>100</v>
      </c>
      <c r="E19" s="27" t="s">
        <v>64</v>
      </c>
      <c r="F19" s="27" t="s">
        <v>145</v>
      </c>
      <c r="G19" s="27" t="s">
        <v>145</v>
      </c>
      <c r="H19" s="88" t="s">
        <v>402</v>
      </c>
      <c r="I19" s="49">
        <v>2</v>
      </c>
      <c r="J19" s="49">
        <v>1</v>
      </c>
      <c r="K19" s="49">
        <v>2</v>
      </c>
      <c r="L19" s="49">
        <f t="shared" si="3"/>
        <v>5</v>
      </c>
      <c r="M19" s="34" t="str">
        <f t="shared" si="1"/>
        <v>BAJO</v>
      </c>
    </row>
    <row r="20" spans="1:13" ht="38.25" x14ac:dyDescent="0.2">
      <c r="A20" s="47">
        <f t="shared" si="2"/>
        <v>45</v>
      </c>
      <c r="B20" s="27" t="s">
        <v>163</v>
      </c>
      <c r="C20" s="27" t="s">
        <v>164</v>
      </c>
      <c r="D20" s="27" t="s">
        <v>100</v>
      </c>
      <c r="E20" s="27" t="s">
        <v>64</v>
      </c>
      <c r="F20" s="27" t="s">
        <v>145</v>
      </c>
      <c r="G20" s="27" t="s">
        <v>145</v>
      </c>
      <c r="H20" s="88" t="s">
        <v>402</v>
      </c>
      <c r="I20" s="49">
        <v>2</v>
      </c>
      <c r="J20" s="49">
        <v>1</v>
      </c>
      <c r="K20" s="49">
        <v>2</v>
      </c>
      <c r="L20" s="49">
        <f t="shared" si="3"/>
        <v>5</v>
      </c>
      <c r="M20" s="34" t="str">
        <f t="shared" si="1"/>
        <v>BAJO</v>
      </c>
    </row>
    <row r="21" spans="1:13" ht="25.5" x14ac:dyDescent="0.2">
      <c r="A21" s="47">
        <f t="shared" si="2"/>
        <v>46</v>
      </c>
      <c r="B21" s="27" t="s">
        <v>109</v>
      </c>
      <c r="C21" s="27" t="s">
        <v>110</v>
      </c>
      <c r="D21" s="27" t="s">
        <v>100</v>
      </c>
      <c r="E21" s="27" t="s">
        <v>27</v>
      </c>
      <c r="F21" s="27" t="s">
        <v>52</v>
      </c>
      <c r="G21" s="27" t="s">
        <v>52</v>
      </c>
      <c r="H21" s="88" t="s">
        <v>402</v>
      </c>
      <c r="I21" s="49">
        <v>3</v>
      </c>
      <c r="J21" s="49">
        <v>1</v>
      </c>
      <c r="K21" s="49">
        <v>2</v>
      </c>
      <c r="L21" s="49">
        <f t="shared" si="3"/>
        <v>6</v>
      </c>
      <c r="M21" s="34" t="str">
        <f t="shared" si="1"/>
        <v>MEDIO</v>
      </c>
    </row>
    <row r="22" spans="1:13" ht="38.25" x14ac:dyDescent="0.2">
      <c r="A22" s="47">
        <f t="shared" si="2"/>
        <v>47</v>
      </c>
      <c r="B22" s="27" t="s">
        <v>149</v>
      </c>
      <c r="C22" s="27" t="s">
        <v>154</v>
      </c>
      <c r="D22" s="27" t="s">
        <v>100</v>
      </c>
      <c r="E22" s="27" t="s">
        <v>64</v>
      </c>
      <c r="F22" s="27" t="s">
        <v>145</v>
      </c>
      <c r="G22" s="27" t="s">
        <v>145</v>
      </c>
      <c r="H22" s="88" t="s">
        <v>402</v>
      </c>
      <c r="I22" s="49">
        <v>3</v>
      </c>
      <c r="J22" s="49">
        <v>3</v>
      </c>
      <c r="K22" s="49">
        <v>3</v>
      </c>
      <c r="L22" s="49">
        <f>SUM(I22:K22)</f>
        <v>9</v>
      </c>
      <c r="M22" s="34" t="str">
        <f t="shared" si="1"/>
        <v>ALTO</v>
      </c>
    </row>
    <row r="23" spans="1:13" ht="38.25" x14ac:dyDescent="0.2">
      <c r="A23" s="47">
        <f t="shared" si="2"/>
        <v>48</v>
      </c>
      <c r="B23" s="27" t="s">
        <v>150</v>
      </c>
      <c r="C23" s="27" t="s">
        <v>153</v>
      </c>
      <c r="D23" s="27" t="s">
        <v>100</v>
      </c>
      <c r="E23" s="27" t="s">
        <v>64</v>
      </c>
      <c r="F23" s="27" t="s">
        <v>145</v>
      </c>
      <c r="G23" s="27" t="s">
        <v>145</v>
      </c>
      <c r="H23" s="88" t="s">
        <v>402</v>
      </c>
      <c r="I23" s="49">
        <v>3</v>
      </c>
      <c r="J23" s="49">
        <v>3</v>
      </c>
      <c r="K23" s="49">
        <v>3</v>
      </c>
      <c r="L23" s="49">
        <f>SUM(I23:K23)</f>
        <v>9</v>
      </c>
      <c r="M23" s="34" t="str">
        <f t="shared" si="1"/>
        <v>ALTO</v>
      </c>
    </row>
    <row r="24" spans="1:13" ht="38.25" x14ac:dyDescent="0.2">
      <c r="A24" s="47">
        <f t="shared" si="2"/>
        <v>49</v>
      </c>
      <c r="B24" s="27" t="s">
        <v>151</v>
      </c>
      <c r="C24" s="27" t="s">
        <v>152</v>
      </c>
      <c r="D24" s="27" t="s">
        <v>100</v>
      </c>
      <c r="E24" s="27" t="s">
        <v>64</v>
      </c>
      <c r="F24" s="27" t="s">
        <v>145</v>
      </c>
      <c r="G24" s="27" t="s">
        <v>145</v>
      </c>
      <c r="H24" s="88" t="s">
        <v>402</v>
      </c>
      <c r="I24" s="49">
        <v>3</v>
      </c>
      <c r="J24" s="49">
        <v>1</v>
      </c>
      <c r="K24" s="49">
        <v>2</v>
      </c>
      <c r="L24" s="49">
        <f t="shared" ref="L24:L26" si="4">SUM(I24:K24)</f>
        <v>6</v>
      </c>
      <c r="M24" s="34" t="str">
        <f t="shared" si="1"/>
        <v>MEDIO</v>
      </c>
    </row>
    <row r="25" spans="1:13" ht="38.25" x14ac:dyDescent="0.2">
      <c r="A25" s="47">
        <f t="shared" si="2"/>
        <v>50</v>
      </c>
      <c r="B25" s="27" t="s">
        <v>165</v>
      </c>
      <c r="C25" s="27" t="s">
        <v>166</v>
      </c>
      <c r="D25" s="27" t="s">
        <v>100</v>
      </c>
      <c r="E25" s="27" t="s">
        <v>64</v>
      </c>
      <c r="F25" s="27" t="s">
        <v>145</v>
      </c>
      <c r="G25" s="27" t="s">
        <v>145</v>
      </c>
      <c r="H25" s="88" t="s">
        <v>402</v>
      </c>
      <c r="I25" s="49">
        <v>3</v>
      </c>
      <c r="J25" s="49">
        <v>1</v>
      </c>
      <c r="K25" s="49">
        <v>2</v>
      </c>
      <c r="L25" s="49">
        <f t="shared" si="4"/>
        <v>6</v>
      </c>
      <c r="M25" s="34" t="str">
        <f t="shared" si="1"/>
        <v>MEDIO</v>
      </c>
    </row>
    <row r="26" spans="1:13" ht="38.25" x14ac:dyDescent="0.2">
      <c r="A26" s="47">
        <f t="shared" si="2"/>
        <v>51</v>
      </c>
      <c r="B26" s="27" t="s">
        <v>261</v>
      </c>
      <c r="C26" s="27" t="s">
        <v>262</v>
      </c>
      <c r="D26" s="27" t="s">
        <v>100</v>
      </c>
      <c r="E26" s="27" t="s">
        <v>64</v>
      </c>
      <c r="F26" s="27" t="s">
        <v>145</v>
      </c>
      <c r="G26" s="27" t="s">
        <v>145</v>
      </c>
      <c r="H26" s="88" t="s">
        <v>402</v>
      </c>
      <c r="I26" s="49">
        <v>3</v>
      </c>
      <c r="J26" s="49">
        <v>1</v>
      </c>
      <c r="K26" s="49">
        <v>2</v>
      </c>
      <c r="L26" s="49">
        <f t="shared" si="4"/>
        <v>6</v>
      </c>
      <c r="M26" s="34" t="str">
        <f t="shared" si="1"/>
        <v>MEDIO</v>
      </c>
    </row>
    <row r="27" spans="1:13" ht="33.75" customHeight="1" x14ac:dyDescent="0.2">
      <c r="A27" s="47">
        <f t="shared" si="2"/>
        <v>52</v>
      </c>
      <c r="B27" s="27" t="s">
        <v>111</v>
      </c>
      <c r="C27" s="27" t="s">
        <v>112</v>
      </c>
      <c r="D27" s="27" t="s">
        <v>113</v>
      </c>
      <c r="E27" s="27" t="s">
        <v>27</v>
      </c>
      <c r="F27" s="27" t="s">
        <v>101</v>
      </c>
      <c r="G27" s="27" t="s">
        <v>101</v>
      </c>
      <c r="H27" s="88" t="s">
        <v>402</v>
      </c>
      <c r="I27" s="49">
        <v>2</v>
      </c>
      <c r="J27" s="49">
        <v>3</v>
      </c>
      <c r="K27" s="49">
        <v>3</v>
      </c>
      <c r="L27" s="49">
        <f t="shared" si="3"/>
        <v>8</v>
      </c>
      <c r="M27" s="34" t="str">
        <f t="shared" si="1"/>
        <v>ALTO</v>
      </c>
    </row>
    <row r="28" spans="1:13" ht="25.5" x14ac:dyDescent="0.2">
      <c r="A28" s="47">
        <f t="shared" si="2"/>
        <v>53</v>
      </c>
      <c r="B28" s="27" t="s">
        <v>114</v>
      </c>
      <c r="C28" s="27" t="s">
        <v>115</v>
      </c>
      <c r="D28" s="27" t="s">
        <v>113</v>
      </c>
      <c r="E28" s="27" t="s">
        <v>27</v>
      </c>
      <c r="F28" s="27" t="s">
        <v>101</v>
      </c>
      <c r="G28" s="27" t="s">
        <v>101</v>
      </c>
      <c r="H28" s="88" t="s">
        <v>402</v>
      </c>
      <c r="I28" s="49">
        <v>3</v>
      </c>
      <c r="J28" s="49">
        <v>3</v>
      </c>
      <c r="K28" s="49">
        <v>3</v>
      </c>
      <c r="L28" s="49">
        <f t="shared" si="3"/>
        <v>9</v>
      </c>
      <c r="M28" s="34" t="str">
        <f t="shared" si="1"/>
        <v>ALTO</v>
      </c>
    </row>
    <row r="29" spans="1:13" ht="25.5" x14ac:dyDescent="0.2">
      <c r="A29" s="47">
        <f t="shared" si="2"/>
        <v>54</v>
      </c>
      <c r="B29" s="27" t="s">
        <v>116</v>
      </c>
      <c r="C29" s="27" t="s">
        <v>117</v>
      </c>
      <c r="D29" s="27" t="s">
        <v>118</v>
      </c>
      <c r="E29" s="27" t="s">
        <v>27</v>
      </c>
      <c r="F29" s="27" t="s">
        <v>101</v>
      </c>
      <c r="G29" s="27" t="s">
        <v>101</v>
      </c>
      <c r="H29" s="88" t="s">
        <v>402</v>
      </c>
      <c r="I29" s="49">
        <v>2</v>
      </c>
      <c r="J29" s="49">
        <v>3</v>
      </c>
      <c r="K29" s="49">
        <v>3</v>
      </c>
      <c r="L29" s="49">
        <f t="shared" si="3"/>
        <v>8</v>
      </c>
      <c r="M29" s="34" t="str">
        <f t="shared" si="1"/>
        <v>ALTO</v>
      </c>
    </row>
    <row r="30" spans="1:13" ht="48" customHeight="1" x14ac:dyDescent="0.2">
      <c r="A30" s="47">
        <f t="shared" si="2"/>
        <v>55</v>
      </c>
      <c r="B30" s="27" t="s">
        <v>119</v>
      </c>
      <c r="C30" s="27" t="s">
        <v>120</v>
      </c>
      <c r="D30" s="27" t="s">
        <v>121</v>
      </c>
      <c r="E30" s="27" t="s">
        <v>64</v>
      </c>
      <c r="F30" s="27" t="s">
        <v>52</v>
      </c>
      <c r="G30" s="27" t="s">
        <v>52</v>
      </c>
      <c r="H30" s="88" t="s">
        <v>402</v>
      </c>
      <c r="I30" s="49">
        <v>3</v>
      </c>
      <c r="J30" s="49">
        <v>1</v>
      </c>
      <c r="K30" s="49">
        <v>3</v>
      </c>
      <c r="L30" s="49">
        <f t="shared" si="3"/>
        <v>7</v>
      </c>
      <c r="M30" s="34" t="str">
        <f t="shared" si="1"/>
        <v>ALTO</v>
      </c>
    </row>
    <row r="31" spans="1:13" ht="25.5" x14ac:dyDescent="0.2">
      <c r="A31" s="47">
        <f t="shared" si="2"/>
        <v>56</v>
      </c>
      <c r="B31" s="27" t="s">
        <v>122</v>
      </c>
      <c r="C31" s="27" t="s">
        <v>123</v>
      </c>
      <c r="D31" s="27" t="s">
        <v>155</v>
      </c>
      <c r="E31" s="27" t="s">
        <v>46</v>
      </c>
      <c r="F31" s="27" t="s">
        <v>156</v>
      </c>
      <c r="G31" s="27" t="s">
        <v>156</v>
      </c>
      <c r="H31" s="88" t="s">
        <v>402</v>
      </c>
      <c r="I31" s="49">
        <v>3</v>
      </c>
      <c r="J31" s="49">
        <v>1</v>
      </c>
      <c r="K31" s="49">
        <v>3</v>
      </c>
      <c r="L31" s="49">
        <f t="shared" si="3"/>
        <v>7</v>
      </c>
      <c r="M31" s="34" t="str">
        <f t="shared" si="1"/>
        <v>ALTO</v>
      </c>
    </row>
    <row r="32" spans="1:13" ht="25.5" x14ac:dyDescent="0.2">
      <c r="A32" s="47">
        <f t="shared" si="2"/>
        <v>57</v>
      </c>
      <c r="B32" s="27" t="s">
        <v>617</v>
      </c>
      <c r="C32" s="27" t="s">
        <v>618</v>
      </c>
      <c r="D32" s="27" t="s">
        <v>143</v>
      </c>
      <c r="E32" s="27" t="s">
        <v>64</v>
      </c>
      <c r="F32" s="27" t="s">
        <v>137</v>
      </c>
      <c r="G32" s="27" t="s">
        <v>137</v>
      </c>
      <c r="H32" s="88" t="s">
        <v>402</v>
      </c>
      <c r="I32" s="49">
        <v>3</v>
      </c>
      <c r="J32" s="49">
        <v>2</v>
      </c>
      <c r="K32" s="49">
        <v>1</v>
      </c>
      <c r="L32" s="49">
        <f t="shared" si="3"/>
        <v>6</v>
      </c>
      <c r="M32" s="34" t="str">
        <f t="shared" si="1"/>
        <v>MEDIO</v>
      </c>
    </row>
    <row r="33" spans="1:13" ht="48" customHeight="1" x14ac:dyDescent="0.2">
      <c r="A33" s="47">
        <f t="shared" si="2"/>
        <v>58</v>
      </c>
      <c r="B33" s="27" t="s">
        <v>135</v>
      </c>
      <c r="C33" s="27" t="s">
        <v>139</v>
      </c>
      <c r="D33" s="27" t="s">
        <v>136</v>
      </c>
      <c r="E33" s="27" t="s">
        <v>45</v>
      </c>
      <c r="F33" s="27" t="s">
        <v>101</v>
      </c>
      <c r="G33" s="27" t="s">
        <v>101</v>
      </c>
      <c r="H33" s="88" t="s">
        <v>402</v>
      </c>
      <c r="I33" s="49">
        <v>3</v>
      </c>
      <c r="J33" s="49">
        <v>3</v>
      </c>
      <c r="K33" s="49">
        <v>3</v>
      </c>
      <c r="L33" s="49">
        <f t="shared" si="3"/>
        <v>9</v>
      </c>
      <c r="M33" s="34" t="str">
        <f t="shared" si="1"/>
        <v>ALTO</v>
      </c>
    </row>
    <row r="34" spans="1:13" ht="46.5" customHeight="1" x14ac:dyDescent="0.2">
      <c r="A34" s="47">
        <f t="shared" si="2"/>
        <v>59</v>
      </c>
      <c r="B34" s="27" t="s">
        <v>138</v>
      </c>
      <c r="C34" s="27" t="s">
        <v>140</v>
      </c>
      <c r="D34" s="27" t="s">
        <v>136</v>
      </c>
      <c r="E34" s="27" t="s">
        <v>45</v>
      </c>
      <c r="F34" s="27" t="s">
        <v>101</v>
      </c>
      <c r="G34" s="27" t="s">
        <v>101</v>
      </c>
      <c r="H34" s="88" t="s">
        <v>402</v>
      </c>
      <c r="I34" s="49">
        <v>3</v>
      </c>
      <c r="J34" s="49">
        <v>3</v>
      </c>
      <c r="K34" s="49">
        <v>3</v>
      </c>
      <c r="L34" s="49">
        <f t="shared" si="3"/>
        <v>9</v>
      </c>
      <c r="M34" s="34" t="str">
        <f t="shared" si="1"/>
        <v>ALTO</v>
      </c>
    </row>
    <row r="35" spans="1:13" ht="25.5" x14ac:dyDescent="0.2">
      <c r="A35" s="47">
        <f t="shared" si="2"/>
        <v>60</v>
      </c>
      <c r="B35" s="27" t="s">
        <v>141</v>
      </c>
      <c r="C35" s="27" t="s">
        <v>142</v>
      </c>
      <c r="D35" s="27" t="s">
        <v>136</v>
      </c>
      <c r="E35" s="27" t="s">
        <v>45</v>
      </c>
      <c r="F35" s="27" t="s">
        <v>101</v>
      </c>
      <c r="G35" s="27" t="s">
        <v>101</v>
      </c>
      <c r="H35" s="88" t="s">
        <v>402</v>
      </c>
      <c r="I35" s="49">
        <v>3</v>
      </c>
      <c r="J35" s="49">
        <v>3</v>
      </c>
      <c r="K35" s="49">
        <v>3</v>
      </c>
      <c r="L35" s="49">
        <f t="shared" si="3"/>
        <v>9</v>
      </c>
      <c r="M35" s="34" t="str">
        <f t="shared" si="1"/>
        <v>ALTO</v>
      </c>
    </row>
    <row r="37" spans="1:13" ht="15" thickBot="1" x14ac:dyDescent="0.25"/>
    <row r="38" spans="1:13" x14ac:dyDescent="0.2">
      <c r="M38" s="208" t="s">
        <v>615</v>
      </c>
    </row>
    <row r="39" spans="1:13" x14ac:dyDescent="0.2">
      <c r="M39" s="209"/>
    </row>
    <row r="40" spans="1:13" ht="15" thickBot="1" x14ac:dyDescent="0.25">
      <c r="M40" s="210"/>
    </row>
    <row r="59" spans="1:1" x14ac:dyDescent="0.2">
      <c r="A59" s="29">
        <f>MAX(A6:A58)</f>
        <v>60</v>
      </c>
    </row>
  </sheetData>
  <mergeCells count="16">
    <mergeCell ref="M38:M40"/>
    <mergeCell ref="H4:H5"/>
    <mergeCell ref="I4:L4"/>
    <mergeCell ref="M4:M5"/>
    <mergeCell ref="A6:M6"/>
    <mergeCell ref="A8:M8"/>
    <mergeCell ref="A1:A3"/>
    <mergeCell ref="C1:K2"/>
    <mergeCell ref="C3:K3"/>
    <mergeCell ref="A4:A5"/>
    <mergeCell ref="B4:B5"/>
    <mergeCell ref="C4:C5"/>
    <mergeCell ref="D4:D5"/>
    <mergeCell ref="E4:E5"/>
    <mergeCell ref="F4:F5"/>
    <mergeCell ref="G4:G5"/>
  </mergeCells>
  <conditionalFormatting sqref="M7">
    <cfRule type="containsText" dxfId="165" priority="15" operator="containsText" text="Medio">
      <formula>NOT(ISERROR(SEARCH("Medio",M7)))</formula>
    </cfRule>
  </conditionalFormatting>
  <conditionalFormatting sqref="M7">
    <cfRule type="containsText" dxfId="164" priority="14" operator="containsText" text="Alto">
      <formula>NOT(ISERROR(SEARCH("Alto",M7)))</formula>
    </cfRule>
  </conditionalFormatting>
  <conditionalFormatting sqref="M7">
    <cfRule type="containsText" dxfId="163" priority="13" operator="containsText" text="Bajo">
      <formula>NOT(ISERROR(SEARCH("Bajo",M7)))</formula>
    </cfRule>
  </conditionalFormatting>
  <conditionalFormatting sqref="M9:M35">
    <cfRule type="containsText" dxfId="162" priority="6" operator="containsText" text="Medio">
      <formula>NOT(ISERROR(SEARCH("Medio",M9)))</formula>
    </cfRule>
  </conditionalFormatting>
  <conditionalFormatting sqref="M9:M35">
    <cfRule type="containsText" dxfId="161" priority="5" operator="containsText" text="Alto">
      <formula>NOT(ISERROR(SEARCH("Alto",M9)))</formula>
    </cfRule>
  </conditionalFormatting>
  <conditionalFormatting sqref="M9:M35">
    <cfRule type="containsText" dxfId="160" priority="4" operator="containsText" text="Bajo">
      <formula>NOT(ISERROR(SEARCH("Bajo",M9)))</formula>
    </cfRule>
  </conditionalFormatting>
  <dataValidations count="1">
    <dataValidation type="list" allowBlank="1" showInputMessage="1" showErrorMessage="1" sqref="E9:E31">
      <formula1>$AB$6:$AB$7</formula1>
    </dataValidation>
  </dataValidations>
  <hyperlinks>
    <hyperlink ref="M38:M40" location="INDICE!A1" display="I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Z100"/>
  <sheetViews>
    <sheetView zoomScale="70" zoomScaleNormal="70" workbookViewId="0">
      <selection activeCell="M19" sqref="M19:M21"/>
    </sheetView>
  </sheetViews>
  <sheetFormatPr baseColWidth="10" defaultColWidth="11.42578125" defaultRowHeight="14.25" x14ac:dyDescent="0.2"/>
  <cols>
    <col min="1" max="1" width="14" style="29" customWidth="1"/>
    <col min="2" max="2" width="29" style="29" customWidth="1"/>
    <col min="3" max="3" width="62.42578125" style="9" customWidth="1"/>
    <col min="4" max="4" width="34" style="2" customWidth="1"/>
    <col min="5" max="5" width="23.42578125" style="3" customWidth="1"/>
    <col min="6" max="6" width="13.7109375" style="3" customWidth="1"/>
    <col min="7" max="7" width="18" style="3" customWidth="1"/>
    <col min="8" max="8" width="18.7109375" style="97" customWidth="1"/>
    <col min="9" max="9" width="12" style="3" customWidth="1"/>
    <col min="10" max="10" width="17.7109375" style="3" customWidth="1"/>
    <col min="11" max="11" width="15.42578125" style="3" customWidth="1"/>
    <col min="12" max="12" width="15.7109375" style="3" bestFit="1" customWidth="1"/>
    <col min="13" max="13" width="21.28515625" style="1" customWidth="1"/>
    <col min="14" max="15" width="11.42578125" style="1"/>
    <col min="16" max="16" width="13.5703125" style="1" customWidth="1"/>
    <col min="17" max="16384" width="11.42578125" style="1"/>
  </cols>
  <sheetData>
    <row r="1" spans="1:78" customFormat="1" ht="36.75" customHeight="1" x14ac:dyDescent="0.25">
      <c r="A1" s="188"/>
      <c r="B1" s="55"/>
      <c r="C1" s="189" t="s">
        <v>0</v>
      </c>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customFormat="1" ht="20.25" customHeight="1" x14ac:dyDescent="0.25">
      <c r="A2" s="188"/>
      <c r="B2" s="56"/>
      <c r="C2" s="192"/>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customFormat="1" ht="28.5" customHeight="1" x14ac:dyDescent="0.25">
      <c r="A3" s="188"/>
      <c r="B3" s="57"/>
      <c r="C3" s="195" t="s">
        <v>5</v>
      </c>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34.5" customHeight="1" x14ac:dyDescent="0.2">
      <c r="A4" s="203" t="s">
        <v>8</v>
      </c>
      <c r="B4" s="204" t="s">
        <v>9</v>
      </c>
      <c r="C4" s="206" t="s">
        <v>10</v>
      </c>
      <c r="D4" s="206" t="s">
        <v>11</v>
      </c>
      <c r="E4" s="204" t="s">
        <v>12</v>
      </c>
      <c r="F4" s="204" t="s">
        <v>13</v>
      </c>
      <c r="G4" s="204" t="s">
        <v>14</v>
      </c>
      <c r="H4" s="204" t="s">
        <v>574</v>
      </c>
      <c r="I4" s="204" t="s">
        <v>264</v>
      </c>
      <c r="J4" s="206"/>
      <c r="K4" s="206"/>
      <c r="L4" s="207"/>
      <c r="M4" s="198" t="s">
        <v>263</v>
      </c>
    </row>
    <row r="5" spans="1:78" ht="40.5" customHeight="1" x14ac:dyDescent="0.2">
      <c r="A5" s="203"/>
      <c r="B5" s="205"/>
      <c r="C5" s="207"/>
      <c r="D5" s="207"/>
      <c r="E5" s="205"/>
      <c r="F5" s="205"/>
      <c r="G5" s="205"/>
      <c r="H5" s="205"/>
      <c r="I5" s="146" t="s">
        <v>19</v>
      </c>
      <c r="J5" s="146" t="s">
        <v>20</v>
      </c>
      <c r="K5" s="146" t="s">
        <v>21</v>
      </c>
      <c r="L5" s="147" t="s">
        <v>22</v>
      </c>
      <c r="M5" s="198"/>
    </row>
    <row r="6" spans="1:78" ht="27.75" customHeight="1" x14ac:dyDescent="0.2">
      <c r="A6" s="201" t="s">
        <v>25</v>
      </c>
      <c r="B6" s="202"/>
      <c r="C6" s="202"/>
      <c r="D6" s="202"/>
      <c r="E6" s="202"/>
      <c r="F6" s="202"/>
      <c r="G6" s="202"/>
      <c r="H6" s="202"/>
      <c r="I6" s="202"/>
      <c r="J6" s="202"/>
      <c r="K6" s="202"/>
      <c r="L6" s="202"/>
      <c r="M6" s="202"/>
      <c r="AB6" s="1" t="s">
        <v>27</v>
      </c>
    </row>
    <row r="7" spans="1:78" s="24" customFormat="1" ht="59.25" customHeight="1" x14ac:dyDescent="0.2">
      <c r="A7" s="7">
        <f>'Desarrollo Ambiental'!A100+1</f>
        <v>33</v>
      </c>
      <c r="B7" s="15" t="s">
        <v>569</v>
      </c>
      <c r="C7" s="88" t="s">
        <v>570</v>
      </c>
      <c r="D7" s="7" t="s">
        <v>571</v>
      </c>
      <c r="E7" s="7" t="s">
        <v>45</v>
      </c>
      <c r="F7" s="27" t="s">
        <v>145</v>
      </c>
      <c r="G7" s="27" t="s">
        <v>145</v>
      </c>
      <c r="H7" s="88" t="s">
        <v>402</v>
      </c>
      <c r="I7" s="4">
        <v>3</v>
      </c>
      <c r="J7" s="4">
        <v>3</v>
      </c>
      <c r="K7" s="4">
        <v>3</v>
      </c>
      <c r="L7" s="7">
        <f t="shared" ref="L7" si="0">SUM(I7:K7)</f>
        <v>9</v>
      </c>
      <c r="M7" s="34" t="str">
        <f>IF(L7&lt;=5,"BAJO",IF(L7=6,"MEDIO","ALTO"))</f>
        <v>ALTO</v>
      </c>
    </row>
    <row r="8" spans="1:78" ht="24.75" customHeight="1" x14ac:dyDescent="0.25">
      <c r="A8" s="228" t="s">
        <v>335</v>
      </c>
      <c r="B8" s="228"/>
      <c r="C8" s="228"/>
      <c r="D8" s="228"/>
      <c r="E8" s="228"/>
      <c r="F8" s="228"/>
      <c r="G8" s="228"/>
      <c r="H8" s="228"/>
      <c r="I8" s="228"/>
      <c r="J8" s="228"/>
      <c r="K8" s="228"/>
      <c r="L8" s="228"/>
      <c r="M8" s="148"/>
    </row>
    <row r="9" spans="1:78" s="24" customFormat="1" ht="38.25" x14ac:dyDescent="0.2">
      <c r="A9" s="7">
        <f>A7+1</f>
        <v>34</v>
      </c>
      <c r="B9" s="15" t="s">
        <v>333</v>
      </c>
      <c r="C9" s="88" t="s">
        <v>334</v>
      </c>
      <c r="D9" s="7" t="s">
        <v>314</v>
      </c>
      <c r="E9" s="7" t="s">
        <v>45</v>
      </c>
      <c r="F9" s="27" t="s">
        <v>145</v>
      </c>
      <c r="G9" s="27" t="s">
        <v>145</v>
      </c>
      <c r="H9" s="28" t="s">
        <v>402</v>
      </c>
      <c r="I9" s="7">
        <v>2</v>
      </c>
      <c r="J9" s="7">
        <v>2</v>
      </c>
      <c r="K9" s="7">
        <v>2</v>
      </c>
      <c r="L9" s="7">
        <f t="shared" ref="L9" si="1">SUM(I9:K9)</f>
        <v>6</v>
      </c>
      <c r="M9" s="34" t="str">
        <f>IF(L9&lt;=5,"BAJO",IF(L9=6,"MEDIO","ALTO"))</f>
        <v>MEDIO</v>
      </c>
    </row>
    <row r="10" spans="1:78" s="24" customFormat="1" ht="55.5" customHeight="1" x14ac:dyDescent="0.2">
      <c r="A10" s="7">
        <f>A9+1</f>
        <v>35</v>
      </c>
      <c r="B10" s="15" t="s">
        <v>623</v>
      </c>
      <c r="C10" s="88" t="s">
        <v>624</v>
      </c>
      <c r="D10" s="7" t="s">
        <v>372</v>
      </c>
      <c r="E10" s="7" t="s">
        <v>360</v>
      </c>
      <c r="F10" s="27" t="s">
        <v>145</v>
      </c>
      <c r="G10" s="27" t="s">
        <v>145</v>
      </c>
      <c r="H10" s="28" t="s">
        <v>402</v>
      </c>
      <c r="I10" s="7">
        <v>2</v>
      </c>
      <c r="J10" s="7">
        <v>2</v>
      </c>
      <c r="K10" s="7">
        <v>2</v>
      </c>
      <c r="L10" s="7">
        <f t="shared" ref="L10:L12" si="2">SUM(I10:K10)</f>
        <v>6</v>
      </c>
      <c r="M10" s="34" t="str">
        <f t="shared" ref="M10:M12" si="3">IF(L10&lt;=5,"BAJO",IF(L10=6,"MEDIO","ALTO"))</f>
        <v>MEDIO</v>
      </c>
    </row>
    <row r="11" spans="1:78" s="24" customFormat="1" ht="45.75" customHeight="1" x14ac:dyDescent="0.2">
      <c r="A11" s="7">
        <f>A10+1</f>
        <v>36</v>
      </c>
      <c r="B11" s="15" t="s">
        <v>625</v>
      </c>
      <c r="C11" s="88" t="s">
        <v>626</v>
      </c>
      <c r="D11" s="7" t="s">
        <v>372</v>
      </c>
      <c r="E11" s="7" t="s">
        <v>360</v>
      </c>
      <c r="F11" s="27" t="s">
        <v>145</v>
      </c>
      <c r="G11" s="27" t="s">
        <v>145</v>
      </c>
      <c r="H11" s="28" t="s">
        <v>402</v>
      </c>
      <c r="I11" s="7">
        <v>2</v>
      </c>
      <c r="J11" s="7">
        <v>2</v>
      </c>
      <c r="K11" s="7">
        <v>2</v>
      </c>
      <c r="L11" s="7">
        <f t="shared" si="2"/>
        <v>6</v>
      </c>
      <c r="M11" s="34" t="str">
        <f t="shared" si="3"/>
        <v>MEDIO</v>
      </c>
    </row>
    <row r="12" spans="1:78" ht="38.25" x14ac:dyDescent="0.2">
      <c r="A12" s="7">
        <f>A11+1</f>
        <v>37</v>
      </c>
      <c r="B12" s="15" t="s">
        <v>415</v>
      </c>
      <c r="C12" s="88" t="s">
        <v>416</v>
      </c>
      <c r="D12" s="7" t="s">
        <v>417</v>
      </c>
      <c r="E12" s="7" t="s">
        <v>360</v>
      </c>
      <c r="F12" s="27" t="s">
        <v>145</v>
      </c>
      <c r="G12" s="27" t="s">
        <v>145</v>
      </c>
      <c r="H12" s="28" t="s">
        <v>402</v>
      </c>
      <c r="I12" s="7">
        <v>2</v>
      </c>
      <c r="J12" s="7">
        <v>2</v>
      </c>
      <c r="K12" s="7">
        <v>2</v>
      </c>
      <c r="L12" s="7">
        <f t="shared" si="2"/>
        <v>6</v>
      </c>
      <c r="M12" s="34" t="str">
        <f t="shared" si="3"/>
        <v>MEDIO</v>
      </c>
    </row>
    <row r="13" spans="1:78" ht="42.75" customHeight="1" x14ac:dyDescent="0.25">
      <c r="A13" s="228" t="s">
        <v>354</v>
      </c>
      <c r="B13" s="228"/>
      <c r="C13" s="228"/>
      <c r="D13" s="228"/>
      <c r="E13" s="228"/>
      <c r="F13" s="228"/>
      <c r="G13" s="228"/>
      <c r="H13" s="228"/>
      <c r="I13" s="228"/>
      <c r="J13" s="228"/>
      <c r="K13" s="228"/>
      <c r="L13" s="228"/>
      <c r="M13" s="90"/>
    </row>
    <row r="14" spans="1:78" ht="47.25" customHeight="1" x14ac:dyDescent="0.2">
      <c r="A14" s="103">
        <f>A12+1</f>
        <v>38</v>
      </c>
      <c r="B14" s="107" t="s">
        <v>538</v>
      </c>
      <c r="C14" s="107" t="s">
        <v>355</v>
      </c>
      <c r="D14" s="107" t="s">
        <v>369</v>
      </c>
      <c r="E14" s="107" t="s">
        <v>347</v>
      </c>
      <c r="F14" s="107" t="s">
        <v>145</v>
      </c>
      <c r="G14" s="107" t="s">
        <v>145</v>
      </c>
      <c r="H14" s="110" t="s">
        <v>402</v>
      </c>
      <c r="I14" s="106">
        <v>3</v>
      </c>
      <c r="J14" s="106">
        <v>1</v>
      </c>
      <c r="K14" s="106">
        <v>2</v>
      </c>
      <c r="L14" s="106">
        <f t="shared" ref="L14:L15" si="4">SUM(I14:K14)</f>
        <v>6</v>
      </c>
      <c r="M14" s="50" t="str">
        <f>IF(L14&lt;=5,"BAJO",IF(L14=6,"MEDIO","ALTO"))</f>
        <v>MEDIO</v>
      </c>
    </row>
    <row r="15" spans="1:78" ht="47.25" customHeight="1" x14ac:dyDescent="0.2">
      <c r="A15" s="103">
        <f>A14+1</f>
        <v>39</v>
      </c>
      <c r="B15" s="107" t="s">
        <v>356</v>
      </c>
      <c r="C15" s="107" t="s">
        <v>357</v>
      </c>
      <c r="D15" s="107" t="s">
        <v>369</v>
      </c>
      <c r="E15" s="107" t="s">
        <v>347</v>
      </c>
      <c r="F15" s="107" t="s">
        <v>145</v>
      </c>
      <c r="G15" s="107" t="s">
        <v>145</v>
      </c>
      <c r="H15" s="110" t="s">
        <v>402</v>
      </c>
      <c r="I15" s="106">
        <v>3</v>
      </c>
      <c r="J15" s="106">
        <v>1</v>
      </c>
      <c r="K15" s="106">
        <v>1</v>
      </c>
      <c r="L15" s="106">
        <f t="shared" si="4"/>
        <v>5</v>
      </c>
      <c r="M15" s="50" t="str">
        <f>IF(L15&lt;=5,"BAJO",IF(L15=6,"MEDIO","ALTO"))</f>
        <v>BAJO</v>
      </c>
    </row>
    <row r="16" spans="1:78" ht="38.25" x14ac:dyDescent="0.2">
      <c r="A16" s="103">
        <f>A15+1</f>
        <v>40</v>
      </c>
      <c r="B16" s="107" t="s">
        <v>539</v>
      </c>
      <c r="C16" s="107" t="s">
        <v>540</v>
      </c>
      <c r="D16" s="107" t="s">
        <v>369</v>
      </c>
      <c r="E16" s="107" t="s">
        <v>347</v>
      </c>
      <c r="F16" s="107" t="s">
        <v>145</v>
      </c>
      <c r="G16" s="107" t="s">
        <v>145</v>
      </c>
      <c r="H16" s="110" t="s">
        <v>402</v>
      </c>
      <c r="I16" s="106">
        <v>1</v>
      </c>
      <c r="J16" s="106">
        <v>1</v>
      </c>
      <c r="K16" s="106">
        <v>1</v>
      </c>
      <c r="L16" s="106">
        <f t="shared" ref="L16" si="5">SUM(I16:K16)</f>
        <v>3</v>
      </c>
      <c r="M16" s="50" t="str">
        <f>IF(L16&lt;=5,"BAJO",IF(L16=6,"MEDIO","ALTO"))</f>
        <v>BAJO</v>
      </c>
    </row>
    <row r="18" spans="13:13" ht="15" thickBot="1" x14ac:dyDescent="0.25"/>
    <row r="19" spans="13:13" x14ac:dyDescent="0.2">
      <c r="M19" s="208" t="s">
        <v>615</v>
      </c>
    </row>
    <row r="20" spans="13:13" x14ac:dyDescent="0.2">
      <c r="M20" s="209"/>
    </row>
    <row r="21" spans="13:13" ht="15" thickBot="1" x14ac:dyDescent="0.25">
      <c r="M21" s="210"/>
    </row>
    <row r="100" spans="1:1" x14ac:dyDescent="0.2">
      <c r="A100" s="29">
        <f>MAX(A6:A99)</f>
        <v>40</v>
      </c>
    </row>
  </sheetData>
  <mergeCells count="17">
    <mergeCell ref="A1:A3"/>
    <mergeCell ref="C1:K2"/>
    <mergeCell ref="C3:K3"/>
    <mergeCell ref="A4:A5"/>
    <mergeCell ref="B4:B5"/>
    <mergeCell ref="C4:C5"/>
    <mergeCell ref="D4:D5"/>
    <mergeCell ref="E4:E5"/>
    <mergeCell ref="F4:F5"/>
    <mergeCell ref="G4:G5"/>
    <mergeCell ref="A13:L13"/>
    <mergeCell ref="M19:M21"/>
    <mergeCell ref="A8:L8"/>
    <mergeCell ref="H4:H5"/>
    <mergeCell ref="I4:L4"/>
    <mergeCell ref="M4:M5"/>
    <mergeCell ref="A6:M6"/>
  </mergeCells>
  <conditionalFormatting sqref="M7">
    <cfRule type="containsText" dxfId="159" priority="12" operator="containsText" text="Medio">
      <formula>NOT(ISERROR(SEARCH("Medio",M7)))</formula>
    </cfRule>
  </conditionalFormatting>
  <conditionalFormatting sqref="M7">
    <cfRule type="containsText" dxfId="158" priority="11" operator="containsText" text="Alto">
      <formula>NOT(ISERROR(SEARCH("Alto",M7)))</formula>
    </cfRule>
  </conditionalFormatting>
  <conditionalFormatting sqref="M7">
    <cfRule type="containsText" dxfId="157" priority="10" operator="containsText" text="Bajo">
      <formula>NOT(ISERROR(SEARCH("Bajo",M7)))</formula>
    </cfRule>
  </conditionalFormatting>
  <conditionalFormatting sqref="M14:M16">
    <cfRule type="containsText" dxfId="156" priority="7" operator="containsText" text="Bajo">
      <formula>NOT(ISERROR(SEARCH("Bajo",M14)))</formula>
    </cfRule>
    <cfRule type="containsText" dxfId="155" priority="8" operator="containsText" text="Medio">
      <formula>NOT(ISERROR(SEARCH("Medio",M14)))</formula>
    </cfRule>
    <cfRule type="containsText" dxfId="154" priority="9" operator="containsText" text="Alto">
      <formula>NOT(ISERROR(SEARCH("Alto",M14)))</formula>
    </cfRule>
  </conditionalFormatting>
  <conditionalFormatting sqref="M9:M12">
    <cfRule type="containsText" dxfId="153" priority="1" operator="containsText" text="Bajo">
      <formula>NOT(ISERROR(SEARCH("Bajo",M9)))</formula>
    </cfRule>
  </conditionalFormatting>
  <conditionalFormatting sqref="M9:M12">
    <cfRule type="containsText" dxfId="152" priority="3" operator="containsText" text="Medio">
      <formula>NOT(ISERROR(SEARCH("Medio",M9)))</formula>
    </cfRule>
  </conditionalFormatting>
  <conditionalFormatting sqref="M9:M12">
    <cfRule type="containsText" dxfId="151" priority="2" operator="containsText" text="Alto">
      <formula>NOT(ISERROR(SEARCH("Alto",M9)))</formula>
    </cfRule>
  </conditionalFormatting>
  <hyperlinks>
    <hyperlink ref="M19:M21" location="INDICE!A1" display="I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CC100"/>
  <sheetViews>
    <sheetView zoomScale="90" zoomScaleNormal="90" workbookViewId="0">
      <pane ySplit="7" topLeftCell="A47" activePane="bottomLeft" state="frozen"/>
      <selection activeCell="B1" sqref="B1"/>
      <selection pane="bottomLeft" activeCell="M56" sqref="M56:M58"/>
    </sheetView>
  </sheetViews>
  <sheetFormatPr baseColWidth="10" defaultColWidth="11.42578125" defaultRowHeight="14.25" x14ac:dyDescent="0.2"/>
  <cols>
    <col min="1" max="1" width="10" style="29" customWidth="1"/>
    <col min="2" max="2" width="41.85546875" style="9" customWidth="1"/>
    <col min="3" max="3" width="48.7109375" style="2" customWidth="1"/>
    <col min="4" max="4" width="26.42578125" style="3" customWidth="1"/>
    <col min="5" max="5" width="13.7109375" style="3" customWidth="1"/>
    <col min="6" max="6" width="27.28515625" style="3" customWidth="1"/>
    <col min="7" max="8" width="18.7109375" style="3" customWidth="1"/>
    <col min="9" max="9" width="12" style="3" customWidth="1"/>
    <col min="10" max="10" width="17.7109375" style="3" customWidth="1"/>
    <col min="11" max="11" width="15.42578125" style="3" customWidth="1"/>
    <col min="12" max="12" width="15.7109375" style="3" bestFit="1" customWidth="1"/>
    <col min="13" max="13" width="24.28515625" style="1" bestFit="1" customWidth="1"/>
    <col min="14" max="14" width="20.140625" style="1" customWidth="1"/>
    <col min="15" max="16384" width="11.42578125" style="1"/>
  </cols>
  <sheetData>
    <row r="1" spans="1:81" customFormat="1" ht="15" x14ac:dyDescent="0.25">
      <c r="A1" s="188"/>
      <c r="B1" s="189" t="s">
        <v>0</v>
      </c>
      <c r="C1" s="190"/>
      <c r="D1" s="190"/>
      <c r="E1" s="190"/>
      <c r="F1" s="190"/>
      <c r="G1" s="190"/>
      <c r="H1" s="190"/>
      <c r="I1" s="190"/>
      <c r="J1" s="190"/>
      <c r="K1" s="191"/>
      <c r="L1" s="43" t="s">
        <v>1</v>
      </c>
      <c r="M1" s="36" t="s">
        <v>2</v>
      </c>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row>
    <row r="2" spans="1:81" customFormat="1" ht="20.25" customHeight="1" x14ac:dyDescent="0.25">
      <c r="A2" s="188"/>
      <c r="B2" s="192"/>
      <c r="C2" s="193"/>
      <c r="D2" s="193"/>
      <c r="E2" s="193"/>
      <c r="F2" s="193"/>
      <c r="G2" s="193"/>
      <c r="H2" s="193"/>
      <c r="I2" s="193"/>
      <c r="J2" s="193"/>
      <c r="K2" s="194"/>
      <c r="L2" s="43" t="s">
        <v>3</v>
      </c>
      <c r="M2" s="38" t="s">
        <v>4</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81" customFormat="1" ht="51" customHeight="1" x14ac:dyDescent="0.25">
      <c r="A3" s="188"/>
      <c r="B3" s="195" t="s">
        <v>5</v>
      </c>
      <c r="C3" s="196"/>
      <c r="D3" s="196"/>
      <c r="E3" s="196"/>
      <c r="F3" s="196"/>
      <c r="G3" s="196"/>
      <c r="H3" s="196"/>
      <c r="I3" s="196"/>
      <c r="J3" s="196"/>
      <c r="K3" s="197"/>
      <c r="L3" s="43" t="s">
        <v>6</v>
      </c>
      <c r="M3" s="36" t="s">
        <v>7</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1" ht="15.75" x14ac:dyDescent="0.2">
      <c r="A4" s="203" t="s">
        <v>8</v>
      </c>
      <c r="B4" s="204" t="s">
        <v>9</v>
      </c>
      <c r="C4" s="206" t="s">
        <v>10</v>
      </c>
      <c r="D4" s="206" t="s">
        <v>11</v>
      </c>
      <c r="E4" s="204" t="s">
        <v>12</v>
      </c>
      <c r="F4" s="204" t="s">
        <v>13</v>
      </c>
      <c r="G4" s="204" t="s">
        <v>14</v>
      </c>
      <c r="H4" s="204" t="s">
        <v>15</v>
      </c>
      <c r="I4" s="206" t="s">
        <v>16</v>
      </c>
      <c r="J4" s="206"/>
      <c r="K4" s="206"/>
      <c r="L4" s="207"/>
      <c r="M4" s="198" t="s">
        <v>263</v>
      </c>
    </row>
    <row r="5" spans="1:81" ht="30" x14ac:dyDescent="0.2">
      <c r="A5" s="203"/>
      <c r="B5" s="205"/>
      <c r="C5" s="207"/>
      <c r="D5" s="207"/>
      <c r="E5" s="205"/>
      <c r="F5" s="205"/>
      <c r="G5" s="205"/>
      <c r="H5" s="205"/>
      <c r="I5" s="85" t="s">
        <v>19</v>
      </c>
      <c r="J5" s="85" t="s">
        <v>20</v>
      </c>
      <c r="K5" s="85" t="s">
        <v>21</v>
      </c>
      <c r="L5" s="86" t="s">
        <v>22</v>
      </c>
      <c r="M5" s="198"/>
      <c r="AE5" s="1" t="s">
        <v>24</v>
      </c>
    </row>
    <row r="6" spans="1:81" ht="18" x14ac:dyDescent="0.2">
      <c r="A6" s="201" t="s">
        <v>25</v>
      </c>
      <c r="B6" s="202"/>
      <c r="C6" s="202"/>
      <c r="D6" s="202"/>
      <c r="E6" s="202"/>
      <c r="F6" s="202"/>
      <c r="G6" s="202"/>
      <c r="H6" s="202"/>
      <c r="I6" s="202"/>
      <c r="J6" s="202"/>
      <c r="K6" s="202"/>
      <c r="L6" s="202"/>
      <c r="M6" s="202"/>
      <c r="AE6" s="1" t="s">
        <v>27</v>
      </c>
    </row>
    <row r="7" spans="1:81" ht="15" x14ac:dyDescent="0.2">
      <c r="A7" s="217" t="s">
        <v>637</v>
      </c>
      <c r="B7" s="218"/>
      <c r="C7" s="218"/>
      <c r="D7" s="218"/>
      <c r="E7" s="218"/>
      <c r="F7" s="218"/>
      <c r="G7" s="218"/>
      <c r="H7" s="218"/>
      <c r="I7" s="218"/>
      <c r="J7" s="218"/>
      <c r="K7" s="218"/>
      <c r="L7" s="218"/>
      <c r="M7" s="218"/>
    </row>
    <row r="8" spans="1:81" ht="37.5" customHeight="1" x14ac:dyDescent="0.2">
      <c r="A8" s="22">
        <f>'Planeacion Ambiental'!A100+1</f>
        <v>63</v>
      </c>
      <c r="B8" s="19" t="s">
        <v>638</v>
      </c>
      <c r="C8" s="87" t="s">
        <v>291</v>
      </c>
      <c r="D8" s="7" t="s">
        <v>42</v>
      </c>
      <c r="E8" s="7" t="s">
        <v>45</v>
      </c>
      <c r="F8" s="7" t="s">
        <v>286</v>
      </c>
      <c r="G8" s="7" t="s">
        <v>286</v>
      </c>
      <c r="H8" s="7" t="s">
        <v>287</v>
      </c>
      <c r="I8" s="7">
        <v>3</v>
      </c>
      <c r="J8" s="7">
        <v>2</v>
      </c>
      <c r="K8" s="7">
        <v>3</v>
      </c>
      <c r="L8" s="7">
        <f>SUM(I8:K8)</f>
        <v>8</v>
      </c>
      <c r="M8" s="50" t="str">
        <f>IF(L8&lt;=5,"BAJO",IF(L8=6,"MEDIO","ALTO"))</f>
        <v>ALTO</v>
      </c>
    </row>
    <row r="9" spans="1:81" ht="26.25" customHeight="1" x14ac:dyDescent="0.2">
      <c r="A9" s="232" t="s">
        <v>442</v>
      </c>
      <c r="B9" s="233"/>
      <c r="C9" s="233"/>
      <c r="D9" s="233"/>
      <c r="E9" s="233"/>
      <c r="F9" s="233"/>
      <c r="G9" s="233"/>
      <c r="H9" s="233"/>
      <c r="I9" s="233"/>
      <c r="J9" s="233"/>
      <c r="K9" s="233"/>
      <c r="L9" s="233"/>
      <c r="M9" s="234"/>
    </row>
    <row r="10" spans="1:81" ht="54.75" customHeight="1" x14ac:dyDescent="0.2">
      <c r="A10" s="22">
        <f>A8+1</f>
        <v>64</v>
      </c>
      <c r="B10" s="19" t="s">
        <v>443</v>
      </c>
      <c r="C10" s="15" t="s">
        <v>444</v>
      </c>
      <c r="D10" s="7" t="s">
        <v>445</v>
      </c>
      <c r="E10" s="7" t="s">
        <v>43</v>
      </c>
      <c r="F10" s="7" t="s">
        <v>446</v>
      </c>
      <c r="G10" s="7" t="s">
        <v>446</v>
      </c>
      <c r="H10" s="28" t="s">
        <v>402</v>
      </c>
      <c r="I10" s="7">
        <v>3</v>
      </c>
      <c r="J10" s="7">
        <v>2</v>
      </c>
      <c r="K10" s="7">
        <v>3</v>
      </c>
      <c r="L10" s="7">
        <f t="shared" ref="L10" si="0">SUM(I10:K10)</f>
        <v>8</v>
      </c>
      <c r="M10" s="50" t="str">
        <f t="shared" ref="M10" si="1">IF(L10&lt;=5,"BAJO",IF(L10=6,"MEDIO","ALTO"))</f>
        <v>ALTO</v>
      </c>
    </row>
    <row r="11" spans="1:81" ht="72.75" customHeight="1" x14ac:dyDescent="0.2">
      <c r="A11" s="22">
        <f>A10+1</f>
        <v>65</v>
      </c>
      <c r="B11" s="19" t="s">
        <v>447</v>
      </c>
      <c r="C11" s="15" t="s">
        <v>448</v>
      </c>
      <c r="D11" s="7" t="s">
        <v>42</v>
      </c>
      <c r="E11" s="7" t="s">
        <v>45</v>
      </c>
      <c r="F11" s="7" t="s">
        <v>446</v>
      </c>
      <c r="G11" s="7" t="s">
        <v>286</v>
      </c>
      <c r="H11" s="28" t="s">
        <v>402</v>
      </c>
      <c r="I11" s="7">
        <v>3</v>
      </c>
      <c r="J11" s="7">
        <v>2</v>
      </c>
      <c r="K11" s="7">
        <v>3</v>
      </c>
      <c r="L11" s="7">
        <f t="shared" ref="L11" si="2">SUM(I11:K11)</f>
        <v>8</v>
      </c>
      <c r="M11" s="50" t="str">
        <f t="shared" ref="M11" si="3">IF(L11&lt;=5,"BAJO",IF(L11=6,"MEDIO","ALTO"))</f>
        <v>ALTO</v>
      </c>
    </row>
    <row r="12" spans="1:81" ht="42.75" customHeight="1" x14ac:dyDescent="0.2">
      <c r="A12" s="22">
        <f>A11+1</f>
        <v>66</v>
      </c>
      <c r="B12" s="19" t="s">
        <v>449</v>
      </c>
      <c r="C12" s="15" t="s">
        <v>450</v>
      </c>
      <c r="D12" s="7" t="s">
        <v>445</v>
      </c>
      <c r="E12" s="7" t="s">
        <v>43</v>
      </c>
      <c r="F12" s="7" t="s">
        <v>446</v>
      </c>
      <c r="G12" s="7" t="s">
        <v>286</v>
      </c>
      <c r="H12" s="28" t="s">
        <v>402</v>
      </c>
      <c r="I12" s="7">
        <v>3</v>
      </c>
      <c r="J12" s="7">
        <v>1</v>
      </c>
      <c r="K12" s="7">
        <v>1</v>
      </c>
      <c r="L12" s="7">
        <f t="shared" ref="L12" si="4">SUM(I12:K12)</f>
        <v>5</v>
      </c>
      <c r="M12" s="50" t="str">
        <f t="shared" ref="M12" si="5">IF(L12&lt;=5,"BAJO",IF(L12=6,"MEDIO","ALTO"))</f>
        <v>BAJO</v>
      </c>
    </row>
    <row r="13" spans="1:81" ht="40.5" customHeight="1" x14ac:dyDescent="0.2">
      <c r="A13" s="22">
        <f>A12+1</f>
        <v>67</v>
      </c>
      <c r="B13" s="19" t="s">
        <v>451</v>
      </c>
      <c r="C13" s="15" t="s">
        <v>452</v>
      </c>
      <c r="D13" s="7" t="s">
        <v>42</v>
      </c>
      <c r="E13" s="7" t="s">
        <v>45</v>
      </c>
      <c r="F13" s="7" t="s">
        <v>446</v>
      </c>
      <c r="G13" s="7" t="s">
        <v>286</v>
      </c>
      <c r="H13" s="28" t="s">
        <v>402</v>
      </c>
      <c r="I13" s="7">
        <v>3</v>
      </c>
      <c r="J13" s="7">
        <v>1</v>
      </c>
      <c r="K13" s="7">
        <v>3</v>
      </c>
      <c r="L13" s="7">
        <f t="shared" ref="L13" si="6">SUM(I13:K13)</f>
        <v>7</v>
      </c>
      <c r="M13" s="50" t="str">
        <f t="shared" ref="M13" si="7">IF(L13&lt;=5,"BAJO",IF(L13=6,"MEDIO","ALTO"))</f>
        <v>ALTO</v>
      </c>
    </row>
    <row r="14" spans="1:81" ht="38.25" x14ac:dyDescent="0.2">
      <c r="A14" s="22">
        <f>A13+1</f>
        <v>68</v>
      </c>
      <c r="B14" s="19" t="s">
        <v>453</v>
      </c>
      <c r="C14" s="15" t="s">
        <v>454</v>
      </c>
      <c r="D14" s="7" t="s">
        <v>445</v>
      </c>
      <c r="E14" s="7" t="s">
        <v>43</v>
      </c>
      <c r="F14" s="7" t="s">
        <v>446</v>
      </c>
      <c r="G14" s="7" t="s">
        <v>286</v>
      </c>
      <c r="H14" s="7" t="s">
        <v>287</v>
      </c>
      <c r="I14" s="7">
        <v>3</v>
      </c>
      <c r="J14" s="7">
        <v>1</v>
      </c>
      <c r="K14" s="7">
        <v>3</v>
      </c>
      <c r="L14" s="7">
        <f t="shared" ref="L14" si="8">SUM(I14:K14)</f>
        <v>7</v>
      </c>
      <c r="M14" s="50" t="str">
        <f t="shared" ref="M14" si="9">IF(L14&lt;=5,"BAJO",IF(L14=6,"MEDIO","ALTO"))</f>
        <v>ALTO</v>
      </c>
    </row>
    <row r="15" spans="1:81" ht="15" x14ac:dyDescent="0.2">
      <c r="A15" s="232" t="s">
        <v>455</v>
      </c>
      <c r="B15" s="233"/>
      <c r="C15" s="233"/>
      <c r="D15" s="233"/>
      <c r="E15" s="233"/>
      <c r="F15" s="233"/>
      <c r="G15" s="233"/>
      <c r="H15" s="233"/>
      <c r="I15" s="233"/>
      <c r="J15" s="233"/>
      <c r="K15" s="233"/>
      <c r="L15" s="233"/>
      <c r="M15" s="234"/>
    </row>
    <row r="16" spans="1:81" ht="63.75" x14ac:dyDescent="0.2">
      <c r="A16" s="22">
        <f>A14+1</f>
        <v>69</v>
      </c>
      <c r="B16" s="19" t="s">
        <v>456</v>
      </c>
      <c r="C16" s="15" t="s">
        <v>457</v>
      </c>
      <c r="D16" s="7" t="s">
        <v>445</v>
      </c>
      <c r="E16" s="7" t="s">
        <v>43</v>
      </c>
      <c r="F16" s="7" t="s">
        <v>458</v>
      </c>
      <c r="G16" s="7" t="s">
        <v>286</v>
      </c>
      <c r="H16" s="28" t="s">
        <v>402</v>
      </c>
      <c r="I16" s="7">
        <v>3</v>
      </c>
      <c r="J16" s="7">
        <v>2</v>
      </c>
      <c r="K16" s="7">
        <v>3</v>
      </c>
      <c r="L16" s="7">
        <f t="shared" ref="L16:L17" si="10">SUM(I16:K16)</f>
        <v>8</v>
      </c>
      <c r="M16" s="50" t="str">
        <f t="shared" ref="M16:M17" si="11">IF(L16&lt;=5,"BAJO",IF(L16=6,"MEDIO","ALTO"))</f>
        <v>ALTO</v>
      </c>
    </row>
    <row r="17" spans="1:13" ht="38.25" x14ac:dyDescent="0.2">
      <c r="A17" s="22">
        <f>A16+1</f>
        <v>70</v>
      </c>
      <c r="B17" s="19" t="s">
        <v>459</v>
      </c>
      <c r="C17" s="15" t="s">
        <v>460</v>
      </c>
      <c r="D17" s="7" t="s">
        <v>42</v>
      </c>
      <c r="E17" s="7" t="s">
        <v>45</v>
      </c>
      <c r="F17" s="7" t="s">
        <v>458</v>
      </c>
      <c r="G17" s="7" t="s">
        <v>286</v>
      </c>
      <c r="H17" s="28" t="s">
        <v>402</v>
      </c>
      <c r="I17" s="7">
        <v>3</v>
      </c>
      <c r="J17" s="7">
        <v>2</v>
      </c>
      <c r="K17" s="7">
        <v>3</v>
      </c>
      <c r="L17" s="7">
        <f t="shared" si="10"/>
        <v>8</v>
      </c>
      <c r="M17" s="50" t="str">
        <f t="shared" si="11"/>
        <v>ALTO</v>
      </c>
    </row>
    <row r="18" spans="1:13" ht="51" x14ac:dyDescent="0.2">
      <c r="A18" s="22">
        <f t="shared" ref="A18:A24" si="12">A17+1</f>
        <v>71</v>
      </c>
      <c r="B18" s="19" t="s">
        <v>493</v>
      </c>
      <c r="C18" s="15" t="s">
        <v>461</v>
      </c>
      <c r="D18" s="7" t="s">
        <v>445</v>
      </c>
      <c r="E18" s="7" t="s">
        <v>43</v>
      </c>
      <c r="F18" s="7" t="s">
        <v>464</v>
      </c>
      <c r="G18" s="7" t="s">
        <v>286</v>
      </c>
      <c r="H18" s="28" t="s">
        <v>402</v>
      </c>
      <c r="I18" s="7">
        <v>3</v>
      </c>
      <c r="J18" s="7">
        <v>2</v>
      </c>
      <c r="K18" s="7">
        <v>3</v>
      </c>
      <c r="L18" s="7">
        <f t="shared" ref="L18" si="13">SUM(I18:K18)</f>
        <v>8</v>
      </c>
      <c r="M18" s="50" t="str">
        <f t="shared" ref="M18" si="14">IF(L18&lt;=5,"BAJO",IF(L18=6,"MEDIO","ALTO"))</f>
        <v>ALTO</v>
      </c>
    </row>
    <row r="19" spans="1:13" ht="38.25" x14ac:dyDescent="0.2">
      <c r="A19" s="22">
        <f t="shared" si="12"/>
        <v>72</v>
      </c>
      <c r="B19" s="19" t="s">
        <v>462</v>
      </c>
      <c r="C19" s="15" t="s">
        <v>463</v>
      </c>
      <c r="D19" s="7" t="s">
        <v>42</v>
      </c>
      <c r="E19" s="7" t="s">
        <v>45</v>
      </c>
      <c r="F19" s="7" t="s">
        <v>464</v>
      </c>
      <c r="G19" s="7" t="s">
        <v>286</v>
      </c>
      <c r="H19" s="28" t="s">
        <v>402</v>
      </c>
      <c r="I19" s="7">
        <v>3</v>
      </c>
      <c r="J19" s="7">
        <v>2</v>
      </c>
      <c r="K19" s="7">
        <v>3</v>
      </c>
      <c r="L19" s="7">
        <f t="shared" ref="L19" si="15">SUM(I19:K19)</f>
        <v>8</v>
      </c>
      <c r="M19" s="50" t="str">
        <f t="shared" ref="M19" si="16">IF(L19&lt;=5,"BAJO",IF(L19=6,"MEDIO","ALTO"))</f>
        <v>ALTO</v>
      </c>
    </row>
    <row r="20" spans="1:13" ht="38.25" x14ac:dyDescent="0.2">
      <c r="A20" s="22">
        <f t="shared" si="12"/>
        <v>73</v>
      </c>
      <c r="B20" s="19" t="s">
        <v>469</v>
      </c>
      <c r="C20" s="15" t="s">
        <v>466</v>
      </c>
      <c r="D20" s="7" t="s">
        <v>445</v>
      </c>
      <c r="E20" s="7" t="s">
        <v>43</v>
      </c>
      <c r="F20" s="7" t="s">
        <v>467</v>
      </c>
      <c r="G20" s="7" t="s">
        <v>286</v>
      </c>
      <c r="H20" s="28" t="s">
        <v>402</v>
      </c>
      <c r="I20" s="7">
        <v>3</v>
      </c>
      <c r="J20" s="7">
        <v>2</v>
      </c>
      <c r="K20" s="7">
        <v>3</v>
      </c>
      <c r="L20" s="7">
        <f t="shared" ref="L20" si="17">SUM(I20:K20)</f>
        <v>8</v>
      </c>
      <c r="M20" s="50" t="str">
        <f t="shared" ref="M20" si="18">IF(L20&lt;=5,"BAJO",IF(L20=6,"MEDIO","ALTO"))</f>
        <v>ALTO</v>
      </c>
    </row>
    <row r="21" spans="1:13" ht="38.25" x14ac:dyDescent="0.2">
      <c r="A21" s="22">
        <f t="shared" si="12"/>
        <v>74</v>
      </c>
      <c r="B21" s="19" t="s">
        <v>465</v>
      </c>
      <c r="C21" s="15" t="s">
        <v>295</v>
      </c>
      <c r="D21" s="7" t="s">
        <v>42</v>
      </c>
      <c r="E21" s="7" t="s">
        <v>45</v>
      </c>
      <c r="F21" s="7" t="s">
        <v>467</v>
      </c>
      <c r="G21" s="7" t="s">
        <v>286</v>
      </c>
      <c r="H21" s="28" t="s">
        <v>402</v>
      </c>
      <c r="I21" s="7">
        <v>3</v>
      </c>
      <c r="J21" s="7">
        <v>2</v>
      </c>
      <c r="K21" s="7">
        <v>3</v>
      </c>
      <c r="L21" s="7">
        <f t="shared" ref="L21:L23" si="19">SUM(I21:K21)</f>
        <v>8</v>
      </c>
      <c r="M21" s="50" t="str">
        <f t="shared" ref="M21:M23" si="20">IF(L21&lt;=5,"BAJO",IF(L21=6,"MEDIO","ALTO"))</f>
        <v>ALTO</v>
      </c>
    </row>
    <row r="22" spans="1:13" ht="38.25" x14ac:dyDescent="0.2">
      <c r="A22" s="22">
        <f t="shared" si="12"/>
        <v>75</v>
      </c>
      <c r="B22" s="19" t="s">
        <v>468</v>
      </c>
      <c r="C22" s="15" t="s">
        <v>294</v>
      </c>
      <c r="D22" s="7" t="s">
        <v>445</v>
      </c>
      <c r="E22" s="7" t="s">
        <v>43</v>
      </c>
      <c r="F22" s="7" t="s">
        <v>467</v>
      </c>
      <c r="G22" s="7" t="s">
        <v>286</v>
      </c>
      <c r="H22" s="28" t="s">
        <v>402</v>
      </c>
      <c r="I22" s="7">
        <v>3</v>
      </c>
      <c r="J22" s="7">
        <v>2</v>
      </c>
      <c r="K22" s="7">
        <v>3</v>
      </c>
      <c r="L22" s="7">
        <f t="shared" si="19"/>
        <v>8</v>
      </c>
      <c r="M22" s="50" t="str">
        <f t="shared" si="20"/>
        <v>ALTO</v>
      </c>
    </row>
    <row r="23" spans="1:13" ht="63.75" x14ac:dyDescent="0.2">
      <c r="A23" s="22">
        <f t="shared" si="12"/>
        <v>76</v>
      </c>
      <c r="B23" s="19" t="s">
        <v>472</v>
      </c>
      <c r="C23" s="15" t="s">
        <v>471</v>
      </c>
      <c r="D23" s="7" t="s">
        <v>445</v>
      </c>
      <c r="E23" s="7" t="s">
        <v>43</v>
      </c>
      <c r="F23" s="7" t="s">
        <v>464</v>
      </c>
      <c r="G23" s="7" t="s">
        <v>286</v>
      </c>
      <c r="H23" s="28" t="s">
        <v>402</v>
      </c>
      <c r="I23" s="7">
        <v>3</v>
      </c>
      <c r="J23" s="7">
        <v>2</v>
      </c>
      <c r="K23" s="7">
        <v>3</v>
      </c>
      <c r="L23" s="7">
        <f t="shared" si="19"/>
        <v>8</v>
      </c>
      <c r="M23" s="50" t="str">
        <f t="shared" si="20"/>
        <v>ALTO</v>
      </c>
    </row>
    <row r="24" spans="1:13" ht="51" x14ac:dyDescent="0.2">
      <c r="A24" s="22">
        <f t="shared" si="12"/>
        <v>77</v>
      </c>
      <c r="B24" s="19" t="s">
        <v>470</v>
      </c>
      <c r="C24" s="15" t="s">
        <v>486</v>
      </c>
      <c r="D24" s="7" t="s">
        <v>42</v>
      </c>
      <c r="E24" s="7" t="s">
        <v>45</v>
      </c>
      <c r="F24" s="7" t="s">
        <v>467</v>
      </c>
      <c r="G24" s="7" t="s">
        <v>286</v>
      </c>
      <c r="H24" s="28" t="s">
        <v>402</v>
      </c>
      <c r="I24" s="7">
        <v>3</v>
      </c>
      <c r="J24" s="7">
        <v>2</v>
      </c>
      <c r="K24" s="7">
        <v>3</v>
      </c>
      <c r="L24" s="7">
        <f t="shared" ref="L24" si="21">SUM(I24:K24)</f>
        <v>8</v>
      </c>
      <c r="M24" s="50" t="str">
        <f t="shared" ref="M24" si="22">IF(L24&lt;=5,"BAJO",IF(L24=6,"MEDIO","ALTO"))</f>
        <v>ALTO</v>
      </c>
    </row>
    <row r="25" spans="1:13" ht="38.25" x14ac:dyDescent="0.2">
      <c r="A25" s="22">
        <f t="shared" ref="A25:A27" si="23">A24+1</f>
        <v>78</v>
      </c>
      <c r="B25" s="19" t="s">
        <v>473</v>
      </c>
      <c r="C25" s="15" t="s">
        <v>474</v>
      </c>
      <c r="D25" s="7" t="s">
        <v>445</v>
      </c>
      <c r="E25" s="7" t="s">
        <v>43</v>
      </c>
      <c r="F25" s="7" t="s">
        <v>467</v>
      </c>
      <c r="G25" s="7" t="s">
        <v>286</v>
      </c>
      <c r="H25" s="28" t="s">
        <v>402</v>
      </c>
      <c r="I25" s="7">
        <v>3</v>
      </c>
      <c r="J25" s="7">
        <v>1</v>
      </c>
      <c r="K25" s="7">
        <v>3</v>
      </c>
      <c r="L25" s="7">
        <f t="shared" ref="L25:L27" si="24">SUM(I25:K25)</f>
        <v>7</v>
      </c>
      <c r="M25" s="50" t="str">
        <f t="shared" ref="M25:M27" si="25">IF(L25&lt;=5,"BAJO",IF(L25=6,"MEDIO","ALTO"))</f>
        <v>ALTO</v>
      </c>
    </row>
    <row r="26" spans="1:13" ht="51" x14ac:dyDescent="0.2">
      <c r="A26" s="22">
        <f t="shared" si="23"/>
        <v>79</v>
      </c>
      <c r="B26" s="19" t="s">
        <v>475</v>
      </c>
      <c r="C26" s="15" t="s">
        <v>477</v>
      </c>
      <c r="D26" s="7" t="s">
        <v>476</v>
      </c>
      <c r="E26" s="7" t="s">
        <v>43</v>
      </c>
      <c r="F26" s="7" t="s">
        <v>464</v>
      </c>
      <c r="G26" s="7" t="s">
        <v>286</v>
      </c>
      <c r="H26" s="28" t="s">
        <v>402</v>
      </c>
      <c r="I26" s="7">
        <v>3</v>
      </c>
      <c r="J26" s="7">
        <v>1</v>
      </c>
      <c r="K26" s="7">
        <v>3</v>
      </c>
      <c r="L26" s="7">
        <f t="shared" si="24"/>
        <v>7</v>
      </c>
      <c r="M26" s="50" t="str">
        <f t="shared" si="25"/>
        <v>ALTO</v>
      </c>
    </row>
    <row r="27" spans="1:13" ht="38.25" x14ac:dyDescent="0.2">
      <c r="A27" s="22">
        <f t="shared" si="23"/>
        <v>80</v>
      </c>
      <c r="B27" s="19" t="s">
        <v>480</v>
      </c>
      <c r="C27" s="15" t="s">
        <v>478</v>
      </c>
      <c r="D27" s="7" t="s">
        <v>42</v>
      </c>
      <c r="E27" s="7" t="s">
        <v>45</v>
      </c>
      <c r="F27" s="7" t="s">
        <v>479</v>
      </c>
      <c r="G27" s="7" t="s">
        <v>286</v>
      </c>
      <c r="H27" s="28" t="s">
        <v>402</v>
      </c>
      <c r="I27" s="7">
        <v>3</v>
      </c>
      <c r="J27" s="7">
        <v>1</v>
      </c>
      <c r="K27" s="7">
        <v>3</v>
      </c>
      <c r="L27" s="7">
        <f t="shared" si="24"/>
        <v>7</v>
      </c>
      <c r="M27" s="50" t="str">
        <f t="shared" si="25"/>
        <v>ALTO</v>
      </c>
    </row>
    <row r="28" spans="1:13" ht="15" x14ac:dyDescent="0.2">
      <c r="A28" s="232" t="s">
        <v>495</v>
      </c>
      <c r="B28" s="233"/>
      <c r="C28" s="233"/>
      <c r="D28" s="233"/>
      <c r="E28" s="233"/>
      <c r="F28" s="233"/>
      <c r="G28" s="233"/>
      <c r="H28" s="233"/>
      <c r="I28" s="233"/>
      <c r="J28" s="233"/>
      <c r="K28" s="233"/>
      <c r="L28" s="233"/>
      <c r="M28" s="234"/>
    </row>
    <row r="29" spans="1:13" ht="51" x14ac:dyDescent="0.2">
      <c r="A29" s="22">
        <f>A27+1</f>
        <v>81</v>
      </c>
      <c r="B29" s="19" t="s">
        <v>496</v>
      </c>
      <c r="C29" s="15" t="s">
        <v>497</v>
      </c>
      <c r="D29" s="7" t="s">
        <v>445</v>
      </c>
      <c r="E29" s="7" t="s">
        <v>43</v>
      </c>
      <c r="F29" s="7" t="s">
        <v>508</v>
      </c>
      <c r="G29" s="7" t="s">
        <v>286</v>
      </c>
      <c r="H29" s="7" t="s">
        <v>287</v>
      </c>
      <c r="I29" s="7">
        <v>3</v>
      </c>
      <c r="J29" s="7">
        <v>2</v>
      </c>
      <c r="K29" s="7">
        <v>3</v>
      </c>
      <c r="L29" s="7">
        <f t="shared" ref="L29:L30" si="26">SUM(I29:K29)</f>
        <v>8</v>
      </c>
      <c r="M29" s="50" t="str">
        <f t="shared" ref="M29:M30" si="27">IF(L29&lt;=5,"BAJO",IF(L29=6,"MEDIO","ALTO"))</f>
        <v>ALTO</v>
      </c>
    </row>
    <row r="30" spans="1:13" ht="38.25" x14ac:dyDescent="0.2">
      <c r="A30" s="22">
        <f t="shared" ref="A30:A32" si="28">A29+1</f>
        <v>82</v>
      </c>
      <c r="B30" s="19" t="s">
        <v>498</v>
      </c>
      <c r="C30" s="15" t="s">
        <v>499</v>
      </c>
      <c r="D30" s="7" t="s">
        <v>42</v>
      </c>
      <c r="E30" s="7" t="s">
        <v>45</v>
      </c>
      <c r="F30" s="7" t="s">
        <v>508</v>
      </c>
      <c r="G30" s="7" t="s">
        <v>286</v>
      </c>
      <c r="H30" s="7" t="s">
        <v>287</v>
      </c>
      <c r="I30" s="7">
        <v>3</v>
      </c>
      <c r="J30" s="7">
        <v>2</v>
      </c>
      <c r="K30" s="7">
        <v>3</v>
      </c>
      <c r="L30" s="7">
        <f t="shared" si="26"/>
        <v>8</v>
      </c>
      <c r="M30" s="50" t="str">
        <f t="shared" si="27"/>
        <v>ALTO</v>
      </c>
    </row>
    <row r="31" spans="1:13" ht="38.25" x14ac:dyDescent="0.2">
      <c r="A31" s="22">
        <f>A29+1</f>
        <v>82</v>
      </c>
      <c r="B31" s="19" t="s">
        <v>501</v>
      </c>
      <c r="C31" s="15" t="s">
        <v>502</v>
      </c>
      <c r="D31" s="7" t="s">
        <v>445</v>
      </c>
      <c r="E31" s="7" t="s">
        <v>43</v>
      </c>
      <c r="F31" s="7" t="s">
        <v>507</v>
      </c>
      <c r="G31" s="7" t="s">
        <v>286</v>
      </c>
      <c r="H31" s="7" t="s">
        <v>287</v>
      </c>
      <c r="I31" s="7">
        <v>3</v>
      </c>
      <c r="J31" s="7">
        <v>1</v>
      </c>
      <c r="K31" s="7">
        <v>3</v>
      </c>
      <c r="L31" s="7">
        <f t="shared" ref="L31:L32" si="29">SUM(I31:K31)</f>
        <v>7</v>
      </c>
      <c r="M31" s="50" t="str">
        <f t="shared" ref="M31:M32" si="30">IF(L31&lt;=5,"BAJO",IF(L31=6,"MEDIO","ALTO"))</f>
        <v>ALTO</v>
      </c>
    </row>
    <row r="32" spans="1:13" ht="38.25" x14ac:dyDescent="0.2">
      <c r="A32" s="22">
        <f t="shared" si="28"/>
        <v>83</v>
      </c>
      <c r="B32" s="19" t="s">
        <v>500</v>
      </c>
      <c r="C32" s="15" t="s">
        <v>503</v>
      </c>
      <c r="D32" s="7" t="s">
        <v>42</v>
      </c>
      <c r="E32" s="7" t="s">
        <v>45</v>
      </c>
      <c r="F32" s="7" t="s">
        <v>507</v>
      </c>
      <c r="G32" s="7" t="s">
        <v>286</v>
      </c>
      <c r="H32" s="7" t="s">
        <v>287</v>
      </c>
      <c r="I32" s="7">
        <v>3</v>
      </c>
      <c r="J32" s="7">
        <v>2</v>
      </c>
      <c r="K32" s="7">
        <v>3</v>
      </c>
      <c r="L32" s="7">
        <f t="shared" si="29"/>
        <v>8</v>
      </c>
      <c r="M32" s="50" t="str">
        <f t="shared" si="30"/>
        <v>ALTO</v>
      </c>
    </row>
    <row r="33" spans="1:13" ht="15" x14ac:dyDescent="0.2">
      <c r="A33" s="232" t="s">
        <v>494</v>
      </c>
      <c r="B33" s="233"/>
      <c r="C33" s="233"/>
      <c r="D33" s="233"/>
      <c r="E33" s="233"/>
      <c r="F33" s="233"/>
      <c r="G33" s="233"/>
      <c r="H33" s="233"/>
      <c r="I33" s="233"/>
      <c r="J33" s="233"/>
      <c r="K33" s="233"/>
      <c r="L33" s="233"/>
      <c r="M33" s="234"/>
    </row>
    <row r="34" spans="1:13" ht="38.25" x14ac:dyDescent="0.2">
      <c r="A34" s="22">
        <f>A32+1</f>
        <v>84</v>
      </c>
      <c r="B34" s="19" t="s">
        <v>292</v>
      </c>
      <c r="C34" s="15" t="s">
        <v>293</v>
      </c>
      <c r="D34" s="7" t="s">
        <v>445</v>
      </c>
      <c r="E34" s="7" t="s">
        <v>43</v>
      </c>
      <c r="F34" s="7" t="s">
        <v>509</v>
      </c>
      <c r="G34" s="7" t="s">
        <v>286</v>
      </c>
      <c r="H34" s="7" t="s">
        <v>287</v>
      </c>
      <c r="I34" s="102">
        <v>3</v>
      </c>
      <c r="J34" s="102">
        <v>2</v>
      </c>
      <c r="K34" s="102">
        <v>3</v>
      </c>
      <c r="L34" s="102">
        <f t="shared" ref="L34" si="31">SUM(I34:K34)</f>
        <v>8</v>
      </c>
      <c r="M34" s="50" t="str">
        <f t="shared" ref="M34" si="32">IF(L34&lt;=5,"BAJO",IF(L34=6,"MEDIO","ALTO"))</f>
        <v>ALTO</v>
      </c>
    </row>
    <row r="35" spans="1:13" ht="51" x14ac:dyDescent="0.2">
      <c r="A35" s="22">
        <f>A34+1</f>
        <v>85</v>
      </c>
      <c r="B35" s="19" t="s">
        <v>510</v>
      </c>
      <c r="C35" s="15" t="s">
        <v>511</v>
      </c>
      <c r="D35" s="7" t="s">
        <v>42</v>
      </c>
      <c r="E35" s="7" t="s">
        <v>45</v>
      </c>
      <c r="F35" s="7" t="s">
        <v>509</v>
      </c>
      <c r="G35" s="7" t="s">
        <v>286</v>
      </c>
      <c r="H35" s="7" t="s">
        <v>287</v>
      </c>
      <c r="I35" s="102">
        <v>3</v>
      </c>
      <c r="J35" s="102">
        <v>2</v>
      </c>
      <c r="K35" s="102">
        <v>3</v>
      </c>
      <c r="L35" s="102">
        <f t="shared" ref="L35" si="33">SUM(I35:K35)</f>
        <v>8</v>
      </c>
      <c r="M35" s="50" t="str">
        <f t="shared" ref="M35" si="34">IF(L35&lt;=5,"BAJO",IF(L35=6,"MEDIO","ALTO"))</f>
        <v>ALTO</v>
      </c>
    </row>
    <row r="36" spans="1:13" ht="38.25" x14ac:dyDescent="0.2">
      <c r="A36" s="22">
        <f>A35+1</f>
        <v>86</v>
      </c>
      <c r="B36" s="19" t="s">
        <v>504</v>
      </c>
      <c r="C36" s="15" t="s">
        <v>293</v>
      </c>
      <c r="D36" s="7" t="s">
        <v>445</v>
      </c>
      <c r="E36" s="7" t="s">
        <v>43</v>
      </c>
      <c r="F36" s="7" t="s">
        <v>509</v>
      </c>
      <c r="G36" s="7" t="s">
        <v>286</v>
      </c>
      <c r="H36" s="7" t="s">
        <v>287</v>
      </c>
      <c r="I36" s="102">
        <v>3</v>
      </c>
      <c r="J36" s="102">
        <v>2</v>
      </c>
      <c r="K36" s="102">
        <v>3</v>
      </c>
      <c r="L36" s="102">
        <f t="shared" ref="L36" si="35">SUM(I36:K36)</f>
        <v>8</v>
      </c>
      <c r="M36" s="50" t="str">
        <f t="shared" ref="M36:M37" si="36">IF(L36&lt;=5,"BAJO",IF(L36=6,"MEDIO","ALTO"))</f>
        <v>ALTO</v>
      </c>
    </row>
    <row r="37" spans="1:13" ht="38.25" x14ac:dyDescent="0.2">
      <c r="A37" s="22">
        <f t="shared" ref="A37:A40" si="37">A36+1</f>
        <v>87</v>
      </c>
      <c r="B37" s="19" t="s">
        <v>505</v>
      </c>
      <c r="C37" s="15" t="s">
        <v>506</v>
      </c>
      <c r="D37" s="7" t="s">
        <v>42</v>
      </c>
      <c r="E37" s="7" t="s">
        <v>45</v>
      </c>
      <c r="F37" s="7" t="s">
        <v>509</v>
      </c>
      <c r="G37" s="7" t="s">
        <v>286</v>
      </c>
      <c r="H37" s="7" t="s">
        <v>287</v>
      </c>
      <c r="I37" s="7">
        <v>3</v>
      </c>
      <c r="J37" s="7">
        <v>2</v>
      </c>
      <c r="K37" s="7">
        <v>3</v>
      </c>
      <c r="L37" s="7">
        <f t="shared" ref="L37" si="38">SUM(I37:K37)</f>
        <v>8</v>
      </c>
      <c r="M37" s="50" t="str">
        <f t="shared" si="36"/>
        <v>ALTO</v>
      </c>
    </row>
    <row r="38" spans="1:13" ht="38.25" x14ac:dyDescent="0.2">
      <c r="A38" s="22">
        <f t="shared" si="37"/>
        <v>88</v>
      </c>
      <c r="B38" s="19" t="s">
        <v>512</v>
      </c>
      <c r="C38" s="15" t="s">
        <v>514</v>
      </c>
      <c r="D38" s="7" t="s">
        <v>445</v>
      </c>
      <c r="E38" s="7" t="s">
        <v>43</v>
      </c>
      <c r="F38" s="7" t="s">
        <v>515</v>
      </c>
      <c r="G38" s="7" t="s">
        <v>286</v>
      </c>
      <c r="H38" s="7" t="s">
        <v>287</v>
      </c>
      <c r="I38" s="7">
        <v>3</v>
      </c>
      <c r="J38" s="7">
        <v>1</v>
      </c>
      <c r="K38" s="7">
        <v>2</v>
      </c>
      <c r="L38" s="7">
        <f t="shared" ref="L38" si="39">SUM(I38:K38)</f>
        <v>6</v>
      </c>
      <c r="M38" s="50" t="str">
        <f t="shared" ref="M38" si="40">IF(L38&lt;=5,"BAJO",IF(L38=6,"MEDIO","ALTO"))</f>
        <v>MEDIO</v>
      </c>
    </row>
    <row r="39" spans="1:13" ht="38.25" x14ac:dyDescent="0.2">
      <c r="A39" s="22">
        <f t="shared" si="37"/>
        <v>89</v>
      </c>
      <c r="B39" s="19" t="s">
        <v>513</v>
      </c>
      <c r="C39" s="15" t="s">
        <v>516</v>
      </c>
      <c r="D39" s="7" t="s">
        <v>445</v>
      </c>
      <c r="E39" s="7" t="s">
        <v>43</v>
      </c>
      <c r="F39" s="7" t="s">
        <v>515</v>
      </c>
      <c r="G39" s="7" t="s">
        <v>286</v>
      </c>
      <c r="H39" s="7" t="s">
        <v>287</v>
      </c>
      <c r="I39" s="7">
        <v>3</v>
      </c>
      <c r="J39" s="7">
        <v>1</v>
      </c>
      <c r="K39" s="7">
        <v>2</v>
      </c>
      <c r="L39" s="7">
        <f t="shared" ref="L39" si="41">SUM(I39:K39)</f>
        <v>6</v>
      </c>
      <c r="M39" s="50" t="str">
        <f t="shared" ref="M39:M40" si="42">IF(L39&lt;=5,"BAJO",IF(L39=6,"MEDIO","ALTO"))</f>
        <v>MEDIO</v>
      </c>
    </row>
    <row r="40" spans="1:13" ht="51" x14ac:dyDescent="0.2">
      <c r="A40" s="22">
        <f t="shared" si="37"/>
        <v>90</v>
      </c>
      <c r="B40" s="9" t="s">
        <v>517</v>
      </c>
      <c r="C40" s="15" t="s">
        <v>527</v>
      </c>
      <c r="D40" s="7" t="s">
        <v>445</v>
      </c>
      <c r="E40" s="7" t="s">
        <v>43</v>
      </c>
      <c r="F40" s="7" t="s">
        <v>515</v>
      </c>
      <c r="G40" s="7" t="s">
        <v>286</v>
      </c>
      <c r="H40" s="7" t="s">
        <v>287</v>
      </c>
      <c r="I40" s="7">
        <v>3</v>
      </c>
      <c r="J40" s="7">
        <v>1</v>
      </c>
      <c r="K40" s="7">
        <v>2</v>
      </c>
      <c r="L40" s="7">
        <f t="shared" ref="L40" si="43">SUM(I40:K40)</f>
        <v>6</v>
      </c>
      <c r="M40" s="50" t="str">
        <f t="shared" si="42"/>
        <v>MEDIO</v>
      </c>
    </row>
    <row r="41" spans="1:13" ht="15" x14ac:dyDescent="0.2">
      <c r="A41" s="232" t="s">
        <v>481</v>
      </c>
      <c r="B41" s="233"/>
      <c r="C41" s="233"/>
      <c r="D41" s="233"/>
      <c r="E41" s="233"/>
      <c r="F41" s="233"/>
      <c r="G41" s="233"/>
      <c r="H41" s="233"/>
      <c r="I41" s="233"/>
      <c r="J41" s="233"/>
      <c r="K41" s="233"/>
      <c r="L41" s="233"/>
      <c r="M41" s="234"/>
    </row>
    <row r="42" spans="1:13" ht="38.25" x14ac:dyDescent="0.2">
      <c r="A42" s="22">
        <f>A40+1</f>
        <v>91</v>
      </c>
      <c r="B42" s="19" t="s">
        <v>518</v>
      </c>
      <c r="C42" s="15" t="s">
        <v>519</v>
      </c>
      <c r="D42" s="7" t="s">
        <v>445</v>
      </c>
      <c r="E42" s="7" t="s">
        <v>43</v>
      </c>
      <c r="F42" s="7" t="s">
        <v>520</v>
      </c>
      <c r="G42" s="7" t="s">
        <v>286</v>
      </c>
      <c r="H42" s="7" t="s">
        <v>287</v>
      </c>
      <c r="I42" s="102">
        <v>3</v>
      </c>
      <c r="J42" s="102">
        <v>3</v>
      </c>
      <c r="K42" s="102">
        <v>3</v>
      </c>
      <c r="L42" s="102">
        <f t="shared" ref="L42" si="44">SUM(I42:K42)</f>
        <v>9</v>
      </c>
      <c r="M42" s="50" t="str">
        <f t="shared" ref="M42:M43" si="45">IF(L42&lt;=5,"BAJO",IF(L42=6,"MEDIO","ALTO"))</f>
        <v>ALTO</v>
      </c>
    </row>
    <row r="43" spans="1:13" ht="38.25" x14ac:dyDescent="0.2">
      <c r="A43" s="22">
        <f>A42+1</f>
        <v>92</v>
      </c>
      <c r="B43" s="19" t="s">
        <v>521</v>
      </c>
      <c r="C43" s="15" t="s">
        <v>522</v>
      </c>
      <c r="D43" s="15" t="s">
        <v>42</v>
      </c>
      <c r="E43" s="7" t="s">
        <v>45</v>
      </c>
      <c r="F43" s="7" t="s">
        <v>509</v>
      </c>
      <c r="G43" s="7" t="s">
        <v>286</v>
      </c>
      <c r="H43" s="7" t="s">
        <v>287</v>
      </c>
      <c r="I43" s="7">
        <v>3</v>
      </c>
      <c r="J43" s="7">
        <v>2</v>
      </c>
      <c r="K43" s="7">
        <v>3</v>
      </c>
      <c r="L43" s="7">
        <f t="shared" ref="L43" si="46">SUM(I43:K43)</f>
        <v>8</v>
      </c>
      <c r="M43" s="50" t="str">
        <f t="shared" si="45"/>
        <v>ALTO</v>
      </c>
    </row>
    <row r="44" spans="1:13" ht="38.25" x14ac:dyDescent="0.2">
      <c r="A44" s="22">
        <f>A43+1</f>
        <v>93</v>
      </c>
      <c r="B44" s="19" t="s">
        <v>523</v>
      </c>
      <c r="C44" s="15" t="s">
        <v>524</v>
      </c>
      <c r="D44" s="15" t="s">
        <v>525</v>
      </c>
      <c r="E44" s="7" t="s">
        <v>43</v>
      </c>
      <c r="F44" s="7" t="s">
        <v>526</v>
      </c>
      <c r="G44" s="7" t="s">
        <v>286</v>
      </c>
      <c r="H44" s="7" t="s">
        <v>287</v>
      </c>
      <c r="I44" s="7">
        <v>3</v>
      </c>
      <c r="J44" s="7">
        <v>2</v>
      </c>
      <c r="K44" s="7">
        <v>3</v>
      </c>
      <c r="L44" s="7">
        <f t="shared" ref="L44" si="47">SUM(I44:K44)</f>
        <v>8</v>
      </c>
      <c r="M44" s="50" t="str">
        <f t="shared" ref="M44" si="48">IF(L44&lt;=5,"BAJO",IF(L44=6,"MEDIO","ALTO"))</f>
        <v>ALTO</v>
      </c>
    </row>
    <row r="45" spans="1:13" ht="38.25" x14ac:dyDescent="0.2">
      <c r="A45" s="22">
        <f t="shared" ref="A45:A48" si="49">A44+1</f>
        <v>94</v>
      </c>
      <c r="B45" s="19" t="s">
        <v>528</v>
      </c>
      <c r="C45" s="19" t="s">
        <v>529</v>
      </c>
      <c r="D45" s="19" t="s">
        <v>530</v>
      </c>
      <c r="E45" s="19" t="s">
        <v>531</v>
      </c>
      <c r="F45" s="7" t="s">
        <v>526</v>
      </c>
      <c r="G45" s="7" t="s">
        <v>286</v>
      </c>
      <c r="H45" s="7" t="s">
        <v>287</v>
      </c>
      <c r="I45" s="7">
        <v>3</v>
      </c>
      <c r="J45" s="7">
        <v>2</v>
      </c>
      <c r="K45" s="7">
        <v>3</v>
      </c>
      <c r="L45" s="7">
        <f t="shared" ref="L45" si="50">SUM(I45:K45)</f>
        <v>8</v>
      </c>
      <c r="M45" s="50" t="str">
        <f t="shared" ref="M45" si="51">IF(L45&lt;=5,"BAJO",IF(L45=6,"MEDIO","ALTO"))</f>
        <v>ALTO</v>
      </c>
    </row>
    <row r="46" spans="1:13" ht="38.25" x14ac:dyDescent="0.2">
      <c r="A46" s="22">
        <f t="shared" si="49"/>
        <v>95</v>
      </c>
      <c r="B46" s="19" t="s">
        <v>572</v>
      </c>
      <c r="C46" s="19" t="s">
        <v>573</v>
      </c>
      <c r="D46" s="7" t="s">
        <v>571</v>
      </c>
      <c r="E46" s="7" t="s">
        <v>45</v>
      </c>
      <c r="F46" s="7" t="s">
        <v>526</v>
      </c>
      <c r="G46" s="7" t="s">
        <v>286</v>
      </c>
      <c r="H46" s="7" t="s">
        <v>287</v>
      </c>
      <c r="I46" s="7">
        <v>3</v>
      </c>
      <c r="J46" s="7">
        <v>3</v>
      </c>
      <c r="K46" s="7">
        <v>3</v>
      </c>
      <c r="L46" s="7">
        <f t="shared" ref="L46" si="52">SUM(I46:K46)</f>
        <v>9</v>
      </c>
      <c r="M46" s="50" t="str">
        <f t="shared" ref="M46" si="53">IF(L46&lt;=5,"BAJO",IF(L46=6,"MEDIO","ALTO"))</f>
        <v>ALTO</v>
      </c>
    </row>
    <row r="47" spans="1:13" ht="38.25" x14ac:dyDescent="0.2">
      <c r="A47" s="22">
        <f t="shared" si="49"/>
        <v>96</v>
      </c>
      <c r="B47" s="99" t="s">
        <v>62</v>
      </c>
      <c r="C47" s="142" t="s">
        <v>655</v>
      </c>
      <c r="D47" s="105" t="s">
        <v>42</v>
      </c>
      <c r="E47" s="105" t="s">
        <v>45</v>
      </c>
      <c r="F47" s="105" t="s">
        <v>63</v>
      </c>
      <c r="G47" s="105" t="s">
        <v>286</v>
      </c>
      <c r="H47" s="105" t="s">
        <v>287</v>
      </c>
      <c r="I47" s="105">
        <v>3</v>
      </c>
      <c r="J47" s="105">
        <v>1</v>
      </c>
      <c r="K47" s="105">
        <v>3</v>
      </c>
      <c r="L47" s="105">
        <f>SUM(I47:K47)</f>
        <v>7</v>
      </c>
      <c r="M47" s="98" t="str">
        <f>IF(L47&lt;=5,"BAJO",IF(L47=6,"MEDIO","ALTO"))</f>
        <v>ALTO</v>
      </c>
    </row>
    <row r="48" spans="1:13" ht="38.25" x14ac:dyDescent="0.2">
      <c r="A48" s="22">
        <f t="shared" si="49"/>
        <v>97</v>
      </c>
      <c r="B48" s="143" t="s">
        <v>95</v>
      </c>
      <c r="C48" s="142" t="s">
        <v>131</v>
      </c>
      <c r="D48" s="105" t="s">
        <v>441</v>
      </c>
      <c r="E48" s="105" t="s">
        <v>45</v>
      </c>
      <c r="F48" s="105" t="s">
        <v>63</v>
      </c>
      <c r="G48" s="105" t="s">
        <v>286</v>
      </c>
      <c r="H48" s="105" t="s">
        <v>287</v>
      </c>
      <c r="I48" s="105">
        <v>3</v>
      </c>
      <c r="J48" s="105">
        <v>1</v>
      </c>
      <c r="K48" s="105">
        <v>3</v>
      </c>
      <c r="L48" s="105">
        <f>SUM(I48:K48)</f>
        <v>7</v>
      </c>
      <c r="M48" s="98" t="str">
        <f>IF(L48&lt;=5,"BAJO",IF(L48=6,"MEDIO","ALTO"))</f>
        <v>ALTO</v>
      </c>
    </row>
    <row r="49" spans="1:13" ht="14.25" customHeight="1" x14ac:dyDescent="0.2">
      <c r="A49" s="199" t="s">
        <v>563</v>
      </c>
      <c r="B49" s="200"/>
      <c r="C49" s="200"/>
      <c r="D49" s="200"/>
      <c r="E49" s="200"/>
      <c r="F49" s="200"/>
      <c r="G49" s="200"/>
      <c r="H49" s="200"/>
      <c r="I49" s="200"/>
      <c r="J49" s="200"/>
      <c r="K49" s="200"/>
      <c r="L49" s="200"/>
      <c r="M49" s="200"/>
    </row>
    <row r="50" spans="1:13" ht="66" customHeight="1" x14ac:dyDescent="0.2">
      <c r="A50" s="28">
        <f>A48+1</f>
        <v>98</v>
      </c>
      <c r="B50" s="15" t="s">
        <v>487</v>
      </c>
      <c r="C50" s="27" t="s">
        <v>488</v>
      </c>
      <c r="D50" s="7" t="s">
        <v>42</v>
      </c>
      <c r="E50" s="7" t="s">
        <v>45</v>
      </c>
      <c r="F50" s="7" t="s">
        <v>54</v>
      </c>
      <c r="G50" s="6" t="s">
        <v>401</v>
      </c>
      <c r="H50" s="7" t="s">
        <v>289</v>
      </c>
      <c r="I50" s="4">
        <v>3</v>
      </c>
      <c r="J50" s="4">
        <v>1</v>
      </c>
      <c r="K50" s="4">
        <v>2</v>
      </c>
      <c r="L50" s="6">
        <f>SUM(I50:K50)</f>
        <v>6</v>
      </c>
      <c r="M50" s="34" t="str">
        <f>IF(L50&lt;=5,"BAJO",IF(L50=6,"MEDIO","ALTO"))</f>
        <v>MEDIO</v>
      </c>
    </row>
    <row r="51" spans="1:13" ht="69" customHeight="1" x14ac:dyDescent="0.2">
      <c r="A51" s="22">
        <f>A50+1</f>
        <v>99</v>
      </c>
      <c r="B51" s="15" t="s">
        <v>485</v>
      </c>
      <c r="C51" s="27" t="s">
        <v>74</v>
      </c>
      <c r="D51" s="7" t="s">
        <v>492</v>
      </c>
      <c r="E51" s="7" t="s">
        <v>43</v>
      </c>
      <c r="F51" s="7" t="s">
        <v>54</v>
      </c>
      <c r="G51" s="6" t="s">
        <v>401</v>
      </c>
      <c r="H51" s="7" t="s">
        <v>289</v>
      </c>
      <c r="I51" s="4">
        <v>3</v>
      </c>
      <c r="J51" s="4">
        <v>1</v>
      </c>
      <c r="K51" s="4">
        <v>2</v>
      </c>
      <c r="L51" s="6">
        <f>SUM(I51:K51)</f>
        <v>6</v>
      </c>
      <c r="M51" s="34" t="str">
        <f>IF(L51&lt;=5,"BAJO",IF(L51=6,"MEDIO","ALTO"))</f>
        <v>MEDIO</v>
      </c>
    </row>
    <row r="52" spans="1:13" ht="37.5" customHeight="1" x14ac:dyDescent="0.2">
      <c r="A52" s="22">
        <f>A51+1</f>
        <v>100</v>
      </c>
      <c r="B52" s="19" t="s">
        <v>88</v>
      </c>
      <c r="C52" s="27" t="s">
        <v>398</v>
      </c>
      <c r="D52" s="7" t="s">
        <v>423</v>
      </c>
      <c r="E52" s="6" t="s">
        <v>27</v>
      </c>
      <c r="F52" s="7" t="s">
        <v>54</v>
      </c>
      <c r="G52" s="6" t="s">
        <v>401</v>
      </c>
      <c r="H52" s="7" t="s">
        <v>289</v>
      </c>
      <c r="I52" s="4">
        <v>3</v>
      </c>
      <c r="J52" s="4">
        <v>3</v>
      </c>
      <c r="K52" s="4">
        <v>3</v>
      </c>
      <c r="L52" s="6">
        <f>SUM(I52:K52)</f>
        <v>9</v>
      </c>
      <c r="M52" s="34" t="str">
        <f>IF(L52&lt;=5,"BAJO",IF(L52=6,"MEDIO","ALTO"))</f>
        <v>ALTO</v>
      </c>
    </row>
    <row r="55" spans="1:13" ht="15" thickBot="1" x14ac:dyDescent="0.25"/>
    <row r="56" spans="1:13" x14ac:dyDescent="0.2">
      <c r="M56" s="208" t="s">
        <v>615</v>
      </c>
    </row>
    <row r="57" spans="1:13" x14ac:dyDescent="0.2">
      <c r="M57" s="209"/>
    </row>
    <row r="58" spans="1:13" ht="15" thickBot="1" x14ac:dyDescent="0.25">
      <c r="M58" s="210"/>
    </row>
    <row r="100" spans="1:1" x14ac:dyDescent="0.2">
      <c r="A100" s="29">
        <f>MAX(A7:A99)</f>
        <v>100</v>
      </c>
    </row>
  </sheetData>
  <mergeCells count="22">
    <mergeCell ref="M4:M5"/>
    <mergeCell ref="A6:M6"/>
    <mergeCell ref="A7:M7"/>
    <mergeCell ref="A1:A3"/>
    <mergeCell ref="B1:K2"/>
    <mergeCell ref="B3:K3"/>
    <mergeCell ref="A4:A5"/>
    <mergeCell ref="B4:B5"/>
    <mergeCell ref="C4:C5"/>
    <mergeCell ref="D4:D5"/>
    <mergeCell ref="E4:E5"/>
    <mergeCell ref="F4:F5"/>
    <mergeCell ref="G4:G5"/>
    <mergeCell ref="H4:H5"/>
    <mergeCell ref="I4:L4"/>
    <mergeCell ref="M56:M58"/>
    <mergeCell ref="A41:M41"/>
    <mergeCell ref="A28:M28"/>
    <mergeCell ref="A33:M33"/>
    <mergeCell ref="A9:M9"/>
    <mergeCell ref="A15:M15"/>
    <mergeCell ref="A49:M49"/>
  </mergeCells>
  <conditionalFormatting sqref="M47:M48 M8">
    <cfRule type="containsText" dxfId="150" priority="112" operator="containsText" text="Bajo">
      <formula>NOT(ISERROR(SEARCH("Bajo",M8)))</formula>
    </cfRule>
    <cfRule type="containsText" dxfId="149" priority="113" operator="containsText" text="Medio">
      <formula>NOT(ISERROR(SEARCH("Medio",M8)))</formula>
    </cfRule>
    <cfRule type="containsText" dxfId="148" priority="114" operator="containsText" text="Alto">
      <formula>NOT(ISERROR(SEARCH("Alto",M8)))</formula>
    </cfRule>
  </conditionalFormatting>
  <conditionalFormatting sqref="M10">
    <cfRule type="containsText" dxfId="147" priority="109" operator="containsText" text="Bajo">
      <formula>NOT(ISERROR(SEARCH("Bajo",M10)))</formula>
    </cfRule>
    <cfRule type="containsText" dxfId="146" priority="110" operator="containsText" text="Medio">
      <formula>NOT(ISERROR(SEARCH("Medio",M10)))</formula>
    </cfRule>
    <cfRule type="containsText" dxfId="145" priority="111" operator="containsText" text="Alto">
      <formula>NOT(ISERROR(SEARCH("Alto",M10)))</formula>
    </cfRule>
  </conditionalFormatting>
  <conditionalFormatting sqref="M11">
    <cfRule type="containsText" dxfId="144" priority="106" operator="containsText" text="Bajo">
      <formula>NOT(ISERROR(SEARCH("Bajo",M11)))</formula>
    </cfRule>
    <cfRule type="containsText" dxfId="143" priority="107" operator="containsText" text="Medio">
      <formula>NOT(ISERROR(SEARCH("Medio",M11)))</formula>
    </cfRule>
    <cfRule type="containsText" dxfId="142" priority="108" operator="containsText" text="Alto">
      <formula>NOT(ISERROR(SEARCH("Alto",M11)))</formula>
    </cfRule>
  </conditionalFormatting>
  <conditionalFormatting sqref="M12">
    <cfRule type="containsText" dxfId="141" priority="103" operator="containsText" text="Bajo">
      <formula>NOT(ISERROR(SEARCH("Bajo",M12)))</formula>
    </cfRule>
    <cfRule type="containsText" dxfId="140" priority="104" operator="containsText" text="Medio">
      <formula>NOT(ISERROR(SEARCH("Medio",M12)))</formula>
    </cfRule>
    <cfRule type="containsText" dxfId="139" priority="105" operator="containsText" text="Alto">
      <formula>NOT(ISERROR(SEARCH("Alto",M12)))</formula>
    </cfRule>
  </conditionalFormatting>
  <conditionalFormatting sqref="M13">
    <cfRule type="containsText" dxfId="138" priority="100" operator="containsText" text="Bajo">
      <formula>NOT(ISERROR(SEARCH("Bajo",M13)))</formula>
    </cfRule>
    <cfRule type="containsText" dxfId="137" priority="101" operator="containsText" text="Medio">
      <formula>NOT(ISERROR(SEARCH("Medio",M13)))</formula>
    </cfRule>
    <cfRule type="containsText" dxfId="136" priority="102" operator="containsText" text="Alto">
      <formula>NOT(ISERROR(SEARCH("Alto",M13)))</formula>
    </cfRule>
  </conditionalFormatting>
  <conditionalFormatting sqref="M14">
    <cfRule type="containsText" dxfId="135" priority="97" operator="containsText" text="Bajo">
      <formula>NOT(ISERROR(SEARCH("Bajo",M14)))</formula>
    </cfRule>
    <cfRule type="containsText" dxfId="134" priority="98" operator="containsText" text="Medio">
      <formula>NOT(ISERROR(SEARCH("Medio",M14)))</formula>
    </cfRule>
    <cfRule type="containsText" dxfId="133" priority="99" operator="containsText" text="Alto">
      <formula>NOT(ISERROR(SEARCH("Alto",M14)))</formula>
    </cfRule>
  </conditionalFormatting>
  <conditionalFormatting sqref="M16">
    <cfRule type="containsText" dxfId="132" priority="94" operator="containsText" text="Bajo">
      <formula>NOT(ISERROR(SEARCH("Bajo",M16)))</formula>
    </cfRule>
    <cfRule type="containsText" dxfId="131" priority="95" operator="containsText" text="Medio">
      <formula>NOT(ISERROR(SEARCH("Medio",M16)))</formula>
    </cfRule>
    <cfRule type="containsText" dxfId="130" priority="96" operator="containsText" text="Alto">
      <formula>NOT(ISERROR(SEARCH("Alto",M16)))</formula>
    </cfRule>
  </conditionalFormatting>
  <conditionalFormatting sqref="M17">
    <cfRule type="containsText" dxfId="129" priority="91" operator="containsText" text="Bajo">
      <formula>NOT(ISERROR(SEARCH("Bajo",M17)))</formula>
    </cfRule>
    <cfRule type="containsText" dxfId="128" priority="92" operator="containsText" text="Medio">
      <formula>NOT(ISERROR(SEARCH("Medio",M17)))</formula>
    </cfRule>
    <cfRule type="containsText" dxfId="127" priority="93" operator="containsText" text="Alto">
      <formula>NOT(ISERROR(SEARCH("Alto",M17)))</formula>
    </cfRule>
  </conditionalFormatting>
  <conditionalFormatting sqref="M18">
    <cfRule type="containsText" dxfId="126" priority="88" operator="containsText" text="Bajo">
      <formula>NOT(ISERROR(SEARCH("Bajo",M18)))</formula>
    </cfRule>
    <cfRule type="containsText" dxfId="125" priority="89" operator="containsText" text="Medio">
      <formula>NOT(ISERROR(SEARCH("Medio",M18)))</formula>
    </cfRule>
    <cfRule type="containsText" dxfId="124" priority="90" operator="containsText" text="Alto">
      <formula>NOT(ISERROR(SEARCH("Alto",M18)))</formula>
    </cfRule>
  </conditionalFormatting>
  <conditionalFormatting sqref="M19">
    <cfRule type="containsText" dxfId="123" priority="85" operator="containsText" text="Bajo">
      <formula>NOT(ISERROR(SEARCH("Bajo",M19)))</formula>
    </cfRule>
    <cfRule type="containsText" dxfId="122" priority="86" operator="containsText" text="Medio">
      <formula>NOT(ISERROR(SEARCH("Medio",M19)))</formula>
    </cfRule>
    <cfRule type="containsText" dxfId="121" priority="87" operator="containsText" text="Alto">
      <formula>NOT(ISERROR(SEARCH("Alto",M19)))</formula>
    </cfRule>
  </conditionalFormatting>
  <conditionalFormatting sqref="M20">
    <cfRule type="containsText" dxfId="120" priority="82" operator="containsText" text="Bajo">
      <formula>NOT(ISERROR(SEARCH("Bajo",M20)))</formula>
    </cfRule>
    <cfRule type="containsText" dxfId="119" priority="83" operator="containsText" text="Medio">
      <formula>NOT(ISERROR(SEARCH("Medio",M20)))</formula>
    </cfRule>
    <cfRule type="containsText" dxfId="118" priority="84" operator="containsText" text="Alto">
      <formula>NOT(ISERROR(SEARCH("Alto",M20)))</formula>
    </cfRule>
  </conditionalFormatting>
  <conditionalFormatting sqref="M21">
    <cfRule type="containsText" dxfId="117" priority="79" operator="containsText" text="Bajo">
      <formula>NOT(ISERROR(SEARCH("Bajo",M21)))</formula>
    </cfRule>
    <cfRule type="containsText" dxfId="116" priority="80" operator="containsText" text="Medio">
      <formula>NOT(ISERROR(SEARCH("Medio",M21)))</formula>
    </cfRule>
    <cfRule type="containsText" dxfId="115" priority="81" operator="containsText" text="Alto">
      <formula>NOT(ISERROR(SEARCH("Alto",M21)))</formula>
    </cfRule>
  </conditionalFormatting>
  <conditionalFormatting sqref="M22">
    <cfRule type="containsText" dxfId="114" priority="76" operator="containsText" text="Bajo">
      <formula>NOT(ISERROR(SEARCH("Bajo",M22)))</formula>
    </cfRule>
    <cfRule type="containsText" dxfId="113" priority="77" operator="containsText" text="Medio">
      <formula>NOT(ISERROR(SEARCH("Medio",M22)))</formula>
    </cfRule>
    <cfRule type="containsText" dxfId="112" priority="78" operator="containsText" text="Alto">
      <formula>NOT(ISERROR(SEARCH("Alto",M22)))</formula>
    </cfRule>
  </conditionalFormatting>
  <conditionalFormatting sqref="M23">
    <cfRule type="containsText" dxfId="111" priority="73" operator="containsText" text="Bajo">
      <formula>NOT(ISERROR(SEARCH("Bajo",M23)))</formula>
    </cfRule>
    <cfRule type="containsText" dxfId="110" priority="74" operator="containsText" text="Medio">
      <formula>NOT(ISERROR(SEARCH("Medio",M23)))</formula>
    </cfRule>
    <cfRule type="containsText" dxfId="109" priority="75" operator="containsText" text="Alto">
      <formula>NOT(ISERROR(SEARCH("Alto",M23)))</formula>
    </cfRule>
  </conditionalFormatting>
  <conditionalFormatting sqref="M24">
    <cfRule type="containsText" dxfId="108" priority="70" operator="containsText" text="Bajo">
      <formula>NOT(ISERROR(SEARCH("Bajo",M24)))</formula>
    </cfRule>
    <cfRule type="containsText" dxfId="107" priority="71" operator="containsText" text="Medio">
      <formula>NOT(ISERROR(SEARCH("Medio",M24)))</formula>
    </cfRule>
    <cfRule type="containsText" dxfId="106" priority="72" operator="containsText" text="Alto">
      <formula>NOT(ISERROR(SEARCH("Alto",M24)))</formula>
    </cfRule>
  </conditionalFormatting>
  <conditionalFormatting sqref="M25">
    <cfRule type="containsText" dxfId="105" priority="67" operator="containsText" text="Bajo">
      <formula>NOT(ISERROR(SEARCH("Bajo",M25)))</formula>
    </cfRule>
    <cfRule type="containsText" dxfId="104" priority="68" operator="containsText" text="Medio">
      <formula>NOT(ISERROR(SEARCH("Medio",M25)))</formula>
    </cfRule>
    <cfRule type="containsText" dxfId="103" priority="69" operator="containsText" text="Alto">
      <formula>NOT(ISERROR(SEARCH("Alto",M25)))</formula>
    </cfRule>
  </conditionalFormatting>
  <conditionalFormatting sqref="M26">
    <cfRule type="containsText" dxfId="102" priority="64" operator="containsText" text="Bajo">
      <formula>NOT(ISERROR(SEARCH("Bajo",M26)))</formula>
    </cfRule>
    <cfRule type="containsText" dxfId="101" priority="65" operator="containsText" text="Medio">
      <formula>NOT(ISERROR(SEARCH("Medio",M26)))</formula>
    </cfRule>
    <cfRule type="containsText" dxfId="100" priority="66" operator="containsText" text="Alto">
      <formula>NOT(ISERROR(SEARCH("Alto",M26)))</formula>
    </cfRule>
  </conditionalFormatting>
  <conditionalFormatting sqref="M27">
    <cfRule type="containsText" dxfId="99" priority="61" operator="containsText" text="Bajo">
      <formula>NOT(ISERROR(SEARCH("Bajo",M27)))</formula>
    </cfRule>
    <cfRule type="containsText" dxfId="98" priority="62" operator="containsText" text="Medio">
      <formula>NOT(ISERROR(SEARCH("Medio",M27)))</formula>
    </cfRule>
    <cfRule type="containsText" dxfId="97" priority="63" operator="containsText" text="Alto">
      <formula>NOT(ISERROR(SEARCH("Alto",M27)))</formula>
    </cfRule>
  </conditionalFormatting>
  <conditionalFormatting sqref="M35">
    <cfRule type="containsText" dxfId="96" priority="58" operator="containsText" text="Bajo">
      <formula>NOT(ISERROR(SEARCH("Bajo",M35)))</formula>
    </cfRule>
    <cfRule type="containsText" dxfId="95" priority="59" operator="containsText" text="Medio">
      <formula>NOT(ISERROR(SEARCH("Medio",M35)))</formula>
    </cfRule>
    <cfRule type="containsText" dxfId="94" priority="60" operator="containsText" text="Alto">
      <formula>NOT(ISERROR(SEARCH("Alto",M35)))</formula>
    </cfRule>
  </conditionalFormatting>
  <conditionalFormatting sqref="M29">
    <cfRule type="containsText" dxfId="93" priority="55" operator="containsText" text="Bajo">
      <formula>NOT(ISERROR(SEARCH("Bajo",M29)))</formula>
    </cfRule>
    <cfRule type="containsText" dxfId="92" priority="56" operator="containsText" text="Medio">
      <formula>NOT(ISERROR(SEARCH("Medio",M29)))</formula>
    </cfRule>
    <cfRule type="containsText" dxfId="91" priority="57" operator="containsText" text="Alto">
      <formula>NOT(ISERROR(SEARCH("Alto",M29)))</formula>
    </cfRule>
  </conditionalFormatting>
  <conditionalFormatting sqref="M30">
    <cfRule type="containsText" dxfId="90" priority="52" operator="containsText" text="Bajo">
      <formula>NOT(ISERROR(SEARCH("Bajo",M30)))</formula>
    </cfRule>
    <cfRule type="containsText" dxfId="89" priority="53" operator="containsText" text="Medio">
      <formula>NOT(ISERROR(SEARCH("Medio",M30)))</formula>
    </cfRule>
    <cfRule type="containsText" dxfId="88" priority="54" operator="containsText" text="Alto">
      <formula>NOT(ISERROR(SEARCH("Alto",M30)))</formula>
    </cfRule>
  </conditionalFormatting>
  <conditionalFormatting sqref="M31">
    <cfRule type="containsText" dxfId="87" priority="49" operator="containsText" text="Bajo">
      <formula>NOT(ISERROR(SEARCH("Bajo",M31)))</formula>
    </cfRule>
    <cfRule type="containsText" dxfId="86" priority="50" operator="containsText" text="Medio">
      <formula>NOT(ISERROR(SEARCH("Medio",M31)))</formula>
    </cfRule>
    <cfRule type="containsText" dxfId="85" priority="51" operator="containsText" text="Alto">
      <formula>NOT(ISERROR(SEARCH("Alto",M31)))</formula>
    </cfRule>
  </conditionalFormatting>
  <conditionalFormatting sqref="M32">
    <cfRule type="containsText" dxfId="84" priority="46" operator="containsText" text="Bajo">
      <formula>NOT(ISERROR(SEARCH("Bajo",M32)))</formula>
    </cfRule>
    <cfRule type="containsText" dxfId="83" priority="47" operator="containsText" text="Medio">
      <formula>NOT(ISERROR(SEARCH("Medio",M32)))</formula>
    </cfRule>
    <cfRule type="containsText" dxfId="82" priority="48" operator="containsText" text="Alto">
      <formula>NOT(ISERROR(SEARCH("Alto",M32)))</formula>
    </cfRule>
  </conditionalFormatting>
  <conditionalFormatting sqref="M36">
    <cfRule type="containsText" dxfId="81" priority="43" operator="containsText" text="Bajo">
      <formula>NOT(ISERROR(SEARCH("Bajo",M36)))</formula>
    </cfRule>
    <cfRule type="containsText" dxfId="80" priority="44" operator="containsText" text="Medio">
      <formula>NOT(ISERROR(SEARCH("Medio",M36)))</formula>
    </cfRule>
    <cfRule type="containsText" dxfId="79" priority="45" operator="containsText" text="Alto">
      <formula>NOT(ISERROR(SEARCH("Alto",M36)))</formula>
    </cfRule>
  </conditionalFormatting>
  <conditionalFormatting sqref="M37">
    <cfRule type="containsText" dxfId="78" priority="40" operator="containsText" text="Bajo">
      <formula>NOT(ISERROR(SEARCH("Bajo",M37)))</formula>
    </cfRule>
    <cfRule type="containsText" dxfId="77" priority="41" operator="containsText" text="Medio">
      <formula>NOT(ISERROR(SEARCH("Medio",M37)))</formula>
    </cfRule>
    <cfRule type="containsText" dxfId="76" priority="42" operator="containsText" text="Alto">
      <formula>NOT(ISERROR(SEARCH("Alto",M37)))</formula>
    </cfRule>
  </conditionalFormatting>
  <conditionalFormatting sqref="M38">
    <cfRule type="containsText" dxfId="75" priority="37" operator="containsText" text="Bajo">
      <formula>NOT(ISERROR(SEARCH("Bajo",M38)))</formula>
    </cfRule>
    <cfRule type="containsText" dxfId="74" priority="38" operator="containsText" text="Medio">
      <formula>NOT(ISERROR(SEARCH("Medio",M38)))</formula>
    </cfRule>
    <cfRule type="containsText" dxfId="73" priority="39" operator="containsText" text="Alto">
      <formula>NOT(ISERROR(SEARCH("Alto",M38)))</formula>
    </cfRule>
  </conditionalFormatting>
  <conditionalFormatting sqref="M34">
    <cfRule type="containsText" dxfId="72" priority="34" operator="containsText" text="Bajo">
      <formula>NOT(ISERROR(SEARCH("Bajo",M34)))</formula>
    </cfRule>
    <cfRule type="containsText" dxfId="71" priority="35" operator="containsText" text="Medio">
      <formula>NOT(ISERROR(SEARCH("Medio",M34)))</formula>
    </cfRule>
    <cfRule type="containsText" dxfId="70" priority="36" operator="containsText" text="Alto">
      <formula>NOT(ISERROR(SEARCH("Alto",M34)))</formula>
    </cfRule>
  </conditionalFormatting>
  <conditionalFormatting sqref="M45">
    <cfRule type="containsText" dxfId="69" priority="10" operator="containsText" text="Bajo">
      <formula>NOT(ISERROR(SEARCH("Bajo",M45)))</formula>
    </cfRule>
    <cfRule type="containsText" dxfId="68" priority="11" operator="containsText" text="Medio">
      <formula>NOT(ISERROR(SEARCH("Medio",M45)))</formula>
    </cfRule>
    <cfRule type="containsText" dxfId="67" priority="12" operator="containsText" text="Alto">
      <formula>NOT(ISERROR(SEARCH("Alto",M45)))</formula>
    </cfRule>
  </conditionalFormatting>
  <conditionalFormatting sqref="M39">
    <cfRule type="containsText" dxfId="66" priority="28" operator="containsText" text="Bajo">
      <formula>NOT(ISERROR(SEARCH("Bajo",M39)))</formula>
    </cfRule>
    <cfRule type="containsText" dxfId="65" priority="29" operator="containsText" text="Medio">
      <formula>NOT(ISERROR(SEARCH("Medio",M39)))</formula>
    </cfRule>
    <cfRule type="containsText" dxfId="64" priority="30" operator="containsText" text="Alto">
      <formula>NOT(ISERROR(SEARCH("Alto",M39)))</formula>
    </cfRule>
  </conditionalFormatting>
  <conditionalFormatting sqref="M40">
    <cfRule type="containsText" dxfId="63" priority="25" operator="containsText" text="Bajo">
      <formula>NOT(ISERROR(SEARCH("Bajo",M40)))</formula>
    </cfRule>
    <cfRule type="containsText" dxfId="62" priority="26" operator="containsText" text="Medio">
      <formula>NOT(ISERROR(SEARCH("Medio",M40)))</formula>
    </cfRule>
    <cfRule type="containsText" dxfId="61" priority="27" operator="containsText" text="Alto">
      <formula>NOT(ISERROR(SEARCH("Alto",M40)))</formula>
    </cfRule>
  </conditionalFormatting>
  <conditionalFormatting sqref="M42">
    <cfRule type="containsText" dxfId="60" priority="22" operator="containsText" text="Bajo">
      <formula>NOT(ISERROR(SEARCH("Bajo",M42)))</formula>
    </cfRule>
    <cfRule type="containsText" dxfId="59" priority="23" operator="containsText" text="Medio">
      <formula>NOT(ISERROR(SEARCH("Medio",M42)))</formula>
    </cfRule>
    <cfRule type="containsText" dxfId="58" priority="24" operator="containsText" text="Alto">
      <formula>NOT(ISERROR(SEARCH("Alto",M42)))</formula>
    </cfRule>
  </conditionalFormatting>
  <conditionalFormatting sqref="M43">
    <cfRule type="containsText" dxfId="57" priority="16" operator="containsText" text="Bajo">
      <formula>NOT(ISERROR(SEARCH("Bajo",M43)))</formula>
    </cfRule>
    <cfRule type="containsText" dxfId="56" priority="17" operator="containsText" text="Medio">
      <formula>NOT(ISERROR(SEARCH("Medio",M43)))</formula>
    </cfRule>
    <cfRule type="containsText" dxfId="55" priority="18" operator="containsText" text="Alto">
      <formula>NOT(ISERROR(SEARCH("Alto",M43)))</formula>
    </cfRule>
  </conditionalFormatting>
  <conditionalFormatting sqref="M44">
    <cfRule type="containsText" dxfId="54" priority="13" operator="containsText" text="Bajo">
      <formula>NOT(ISERROR(SEARCH("Bajo",M44)))</formula>
    </cfRule>
    <cfRule type="containsText" dxfId="53" priority="14" operator="containsText" text="Medio">
      <formula>NOT(ISERROR(SEARCH("Medio",M44)))</formula>
    </cfRule>
    <cfRule type="containsText" dxfId="52" priority="15" operator="containsText" text="Alto">
      <formula>NOT(ISERROR(SEARCH("Alto",M44)))</formula>
    </cfRule>
  </conditionalFormatting>
  <conditionalFormatting sqref="M46">
    <cfRule type="containsText" dxfId="51" priority="7" operator="containsText" text="Bajo">
      <formula>NOT(ISERROR(SEARCH("Bajo",M46)))</formula>
    </cfRule>
    <cfRule type="containsText" dxfId="50" priority="8" operator="containsText" text="Medio">
      <formula>NOT(ISERROR(SEARCH("Medio",M46)))</formula>
    </cfRule>
    <cfRule type="containsText" dxfId="49" priority="9" operator="containsText" text="Alto">
      <formula>NOT(ISERROR(SEARCH("Alto",M46)))</formula>
    </cfRule>
  </conditionalFormatting>
  <conditionalFormatting sqref="M50:M52">
    <cfRule type="cellIs" dxfId="48" priority="3" operator="equal">
      <formula>"ALTO"</formula>
    </cfRule>
  </conditionalFormatting>
  <conditionalFormatting sqref="M50:M52">
    <cfRule type="cellIs" dxfId="47" priority="1" operator="equal">
      <formula>"BAJO"</formula>
    </cfRule>
    <cfRule type="cellIs" dxfId="46" priority="2" operator="equal">
      <formula>"MEDIO"</formula>
    </cfRule>
  </conditionalFormatting>
  <dataValidations count="1">
    <dataValidation type="list" allowBlank="1" showInputMessage="1" showErrorMessage="1" sqref="E50:E51">
      <formula1>$AE$5:$AE$6</formula1>
    </dataValidation>
  </dataValidations>
  <hyperlinks>
    <hyperlink ref="M49:M51" location="INDICE!A1" display="Indice"/>
    <hyperlink ref="M56:M58" location="INDICE!A1" display="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INDICE</vt:lpstr>
      <vt:lpstr>Version</vt:lpstr>
      <vt:lpstr>Subd Juridica</vt:lpstr>
      <vt:lpstr>Calidad Ambiental</vt:lpstr>
      <vt:lpstr>Desarrollo Ambiental</vt:lpstr>
      <vt:lpstr>Planeacion Ambiental</vt:lpstr>
      <vt:lpstr>Direc.TIC</vt:lpstr>
      <vt:lpstr>Planeacion Estrategica</vt:lpstr>
      <vt:lpstr>SAF</vt:lpstr>
      <vt:lpstr>Control Interno disciplinario</vt:lpstr>
      <vt:lpstr>Control interno a la gestion</vt:lpstr>
      <vt:lpstr>DirTerritoriales</vt:lpstr>
      <vt:lpstr>R.R.H.H.</vt:lpstr>
      <vt:lpstr>Criterios Valoracion de activos</vt:lpstr>
      <vt:lpstr>borrador</vt:lpstr>
      <vt:lpstr>Relacionamiento Institucional</vt:lpstr>
    </vt:vector>
  </TitlesOfParts>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JOSE-MORENO</dc:creator>
  <cp:lastModifiedBy>marina-giron</cp:lastModifiedBy>
  <cp:revision/>
  <dcterms:created xsi:type="dcterms:W3CDTF">2015-03-05T04:51:22Z</dcterms:created>
  <dcterms:modified xsi:type="dcterms:W3CDTF">2022-01-29T22:39:41Z</dcterms:modified>
</cp:coreProperties>
</file>