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d:\juan-quast\Desktop\Planes\3. Plan de Tratamiento de Riesgos Privacidad de la Inf\1.1 Actualización de la matriz de activos\12 08 2022\"/>
    </mc:Choice>
  </mc:AlternateContent>
  <bookViews>
    <workbookView xWindow="0" yWindow="0" windowWidth="14175" windowHeight="11670" tabRatio="952" activeTab="2"/>
  </bookViews>
  <sheets>
    <sheet name="INDICE" sheetId="1" r:id="rId1"/>
    <sheet name="Version" sheetId="2" state="hidden" r:id="rId2"/>
    <sheet name="Evaluacion  Institucional" sheetId="11" r:id="rId3"/>
    <sheet name="Planeacion Estrategica" sheetId="8" r:id="rId4"/>
    <sheet name="Subd Juridica" sheetId="3" r:id="rId5"/>
    <sheet name="Planeacion Ambiental" sheetId="6" r:id="rId6"/>
    <sheet name="Calidad Ambiental" sheetId="4" r:id="rId7"/>
    <sheet name="Desarrollo Ambiental" sheetId="5" r:id="rId8"/>
    <sheet name="Direc.TIC" sheetId="7" r:id="rId9"/>
    <sheet name="SAF" sheetId="9" r:id="rId10"/>
    <sheet name="DirTerritoriales" sheetId="12" state="hidden" r:id="rId11"/>
    <sheet name="Relacionamiento Institucion" sheetId="17" r:id="rId12"/>
    <sheet name="Criterios Valoracion de activos" sheetId="14" r:id="rId13"/>
    <sheet name="borrador" sheetId="15" state="hidden" r:id="rId14"/>
  </sheets>
  <calcPr calcId="162913"/>
  <customWorkbookViews>
    <customWorkbookView name="juan-quast - Vista personalizada" guid="{D339925F-39FB-4F96-AB51-F6DFCF46C7A0}" mergeInterval="0" personalView="1" maximized="1" xWindow="-8" yWindow="-8" windowWidth="1936" windowHeight="1056" tabRatio="952"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L27" i="4" l="1"/>
  <c r="M27" i="4"/>
  <c r="L28" i="4"/>
  <c r="M28" i="4"/>
  <c r="L29" i="4"/>
  <c r="M29" i="4"/>
  <c r="L30" i="4"/>
  <c r="M30" i="4" s="1"/>
  <c r="L31" i="4"/>
  <c r="M31" i="4"/>
  <c r="L32" i="4"/>
  <c r="M32" i="4"/>
  <c r="L33" i="4"/>
  <c r="M33" i="4"/>
  <c r="L72" i="9" l="1"/>
  <c r="M72" i="9" s="1"/>
  <c r="L70" i="9"/>
  <c r="M70" i="9" s="1"/>
  <c r="L57" i="9"/>
  <c r="M57" i="9" s="1"/>
  <c r="L56" i="9"/>
  <c r="M56" i="9" s="1"/>
  <c r="L75" i="9" l="1"/>
  <c r="M75" i="9" s="1"/>
  <c r="L74" i="9"/>
  <c r="M74" i="9" s="1"/>
  <c r="L22" i="4" l="1"/>
  <c r="M22" i="4" s="1"/>
  <c r="L19" i="4"/>
  <c r="M19" i="4" s="1"/>
  <c r="L18" i="4"/>
  <c r="M18" i="4" s="1"/>
  <c r="L17" i="4"/>
  <c r="M17" i="4" s="1"/>
  <c r="L16" i="4"/>
  <c r="M16" i="4" s="1"/>
  <c r="L15" i="4"/>
  <c r="M15" i="4" s="1"/>
  <c r="L14" i="4"/>
  <c r="M14" i="4" s="1"/>
  <c r="L13" i="4"/>
  <c r="M13" i="4" s="1"/>
  <c r="L12" i="4"/>
  <c r="M12" i="4" s="1"/>
  <c r="L10" i="4"/>
  <c r="M10" i="4" s="1"/>
  <c r="L9" i="4"/>
  <c r="M9" i="4" s="1"/>
  <c r="L8" i="4"/>
  <c r="M8" i="4" s="1"/>
  <c r="L35" i="9" l="1"/>
  <c r="M35" i="9" s="1"/>
  <c r="L34" i="9"/>
  <c r="M34" i="9" s="1"/>
  <c r="L33" i="9"/>
  <c r="M33" i="9" s="1"/>
  <c r="L32" i="9"/>
  <c r="M32" i="9" s="1"/>
  <c r="L31" i="9"/>
  <c r="M31" i="9" s="1"/>
  <c r="L30" i="9"/>
  <c r="M30" i="9" s="1"/>
  <c r="L29" i="9"/>
  <c r="M29" i="9" s="1"/>
  <c r="L28" i="9"/>
  <c r="M28" i="9" s="1"/>
  <c r="L27" i="9"/>
  <c r="M27" i="9" s="1"/>
  <c r="L26" i="9"/>
  <c r="M26" i="9" s="1"/>
  <c r="L25" i="9"/>
  <c r="M25" i="9" s="1"/>
  <c r="L24" i="9"/>
  <c r="M24" i="9" s="1"/>
  <c r="L23" i="9"/>
  <c r="M23" i="9" s="1"/>
  <c r="L22" i="9"/>
  <c r="M22" i="9" s="1"/>
  <c r="L21" i="9"/>
  <c r="M21" i="9" s="1"/>
  <c r="L20" i="9"/>
  <c r="M20" i="9" s="1"/>
  <c r="L19" i="9"/>
  <c r="M19" i="9" s="1"/>
  <c r="L18" i="9"/>
  <c r="M18" i="9" s="1"/>
  <c r="L17" i="9"/>
  <c r="M17" i="9" s="1"/>
  <c r="L16" i="9"/>
  <c r="M16" i="9" s="1"/>
  <c r="L15" i="9"/>
  <c r="M15" i="9" s="1"/>
  <c r="L37" i="9"/>
  <c r="M37" i="9" s="1"/>
  <c r="M29" i="3" l="1"/>
  <c r="M30" i="3"/>
  <c r="M31" i="3"/>
  <c r="M32" i="3"/>
  <c r="M33" i="3"/>
  <c r="M34" i="3"/>
  <c r="M35" i="3"/>
  <c r="L35" i="3"/>
  <c r="L34" i="3"/>
  <c r="L33" i="3"/>
  <c r="L32" i="3"/>
  <c r="L31" i="3"/>
  <c r="L30" i="3"/>
  <c r="L29" i="3"/>
  <c r="L35" i="7" l="1"/>
  <c r="M35" i="7" s="1"/>
  <c r="L11" i="17" l="1"/>
  <c r="L12" i="17"/>
  <c r="M12" i="17" s="1"/>
  <c r="L13" i="17"/>
  <c r="M13" i="17" s="1"/>
  <c r="L14" i="17"/>
  <c r="M14" i="17" s="1"/>
  <c r="L9" i="17"/>
  <c r="L10" i="17"/>
  <c r="L8" i="17"/>
  <c r="M8" i="17" s="1"/>
  <c r="M11" i="17" l="1"/>
  <c r="M10" i="17"/>
  <c r="M9" i="17"/>
  <c r="A98" i="17"/>
  <c r="L14" i="8" l="1"/>
  <c r="M14" i="8" s="1"/>
  <c r="L13" i="8"/>
  <c r="M13" i="8" s="1"/>
  <c r="L12" i="8"/>
  <c r="M12" i="8" s="1"/>
  <c r="L11" i="8"/>
  <c r="M11" i="8" s="1"/>
  <c r="L10" i="8"/>
  <c r="M10" i="8" s="1"/>
  <c r="L9" i="8"/>
  <c r="M9" i="8" s="1"/>
  <c r="L8" i="8"/>
  <c r="M8" i="8" s="1"/>
  <c r="L7" i="8"/>
  <c r="M7" i="8" s="1"/>
  <c r="L16" i="3"/>
  <c r="M16" i="3" s="1"/>
  <c r="L76" i="9" l="1"/>
  <c r="M76" i="9" s="1"/>
  <c r="L34" i="7" l="1"/>
  <c r="M34" i="7" s="1"/>
  <c r="L33" i="7"/>
  <c r="M33" i="7" s="1"/>
  <c r="L32" i="7"/>
  <c r="M32" i="7" s="1"/>
  <c r="L31" i="7"/>
  <c r="M31" i="7" s="1"/>
  <c r="L30" i="7"/>
  <c r="M30" i="7" s="1"/>
  <c r="L29" i="7"/>
  <c r="M29" i="7" s="1"/>
  <c r="L28" i="7"/>
  <c r="M28" i="7" s="1"/>
  <c r="L27" i="7"/>
  <c r="M27" i="7" s="1"/>
  <c r="L26" i="7"/>
  <c r="M26" i="7" s="1"/>
  <c r="L25" i="7"/>
  <c r="M25" i="7" s="1"/>
  <c r="L24" i="7"/>
  <c r="M24" i="7" s="1"/>
  <c r="L23" i="7"/>
  <c r="M23" i="7" s="1"/>
  <c r="L22" i="7"/>
  <c r="M22" i="7" s="1"/>
  <c r="L21" i="7"/>
  <c r="M21" i="7" s="1"/>
  <c r="L20" i="7"/>
  <c r="M20" i="7" s="1"/>
  <c r="L19" i="7"/>
  <c r="M19" i="7" s="1"/>
  <c r="L18" i="7"/>
  <c r="M18" i="7" s="1"/>
  <c r="L17" i="7"/>
  <c r="M17" i="7" s="1"/>
  <c r="L16" i="7"/>
  <c r="M16" i="7" s="1"/>
  <c r="L15" i="7"/>
  <c r="M15" i="7" s="1"/>
  <c r="L14" i="7"/>
  <c r="M14" i="7" s="1"/>
  <c r="L13" i="7"/>
  <c r="M13" i="7" s="1"/>
  <c r="L12" i="7"/>
  <c r="M12" i="7" s="1"/>
  <c r="L11" i="7"/>
  <c r="M11" i="7" s="1"/>
  <c r="L10" i="7"/>
  <c r="M10" i="7" s="1"/>
  <c r="L9" i="7"/>
  <c r="M9" i="7" s="1"/>
  <c r="L8" i="7"/>
  <c r="M8" i="7" s="1"/>
  <c r="L7" i="7"/>
  <c r="M7" i="7" s="1"/>
  <c r="L27" i="3" l="1"/>
  <c r="M27" i="3" s="1"/>
  <c r="L28" i="3" l="1"/>
  <c r="M28" i="3" s="1"/>
  <c r="M14" i="11" l="1"/>
  <c r="M13" i="11"/>
  <c r="M12" i="11"/>
  <c r="L63" i="9" l="1"/>
  <c r="M63" i="9" s="1"/>
  <c r="L23" i="3"/>
  <c r="M23" i="3" s="1"/>
  <c r="L20" i="3"/>
  <c r="M20" i="3" s="1"/>
  <c r="L15" i="3"/>
  <c r="M15" i="3" s="1"/>
  <c r="L10" i="3"/>
  <c r="M10" i="3" s="1"/>
  <c r="L10" i="5" l="1"/>
  <c r="M10" i="5" s="1"/>
  <c r="L8" i="5"/>
  <c r="M8" i="5" s="1"/>
  <c r="L12" i="5"/>
  <c r="M12" i="5" s="1"/>
  <c r="L16" i="5"/>
  <c r="M16" i="5" s="1"/>
  <c r="L15" i="5"/>
  <c r="M15" i="5" s="1"/>
  <c r="L14" i="5"/>
  <c r="M14" i="5" s="1"/>
  <c r="L26" i="3" l="1"/>
  <c r="M26" i="3" s="1"/>
  <c r="L25" i="3"/>
  <c r="M25" i="3" s="1"/>
  <c r="L22" i="3"/>
  <c r="M22" i="3" s="1"/>
  <c r="L19" i="3"/>
  <c r="M19" i="3" s="1"/>
  <c r="L21" i="3"/>
  <c r="M21" i="3" s="1"/>
  <c r="L14" i="3"/>
  <c r="M14" i="3" s="1"/>
  <c r="L13" i="3"/>
  <c r="M13" i="3" s="1"/>
  <c r="L12" i="3"/>
  <c r="M12" i="3" s="1"/>
  <c r="L24" i="3"/>
  <c r="M24" i="3" s="1"/>
  <c r="L18" i="3"/>
  <c r="M18" i="3" s="1"/>
  <c r="L11" i="3"/>
  <c r="M11" i="3" s="1"/>
  <c r="L17" i="3"/>
  <c r="M17" i="3" s="1"/>
  <c r="L9" i="3"/>
  <c r="M9" i="3" s="1"/>
  <c r="L8" i="3"/>
  <c r="M8" i="3" s="1"/>
  <c r="L7" i="3"/>
  <c r="M7" i="3" s="1"/>
  <c r="L36" i="6" l="1"/>
  <c r="M36" i="6" s="1"/>
  <c r="L35" i="6"/>
  <c r="M35" i="6" s="1"/>
  <c r="L34" i="6"/>
  <c r="M34" i="6" s="1"/>
  <c r="L33" i="6"/>
  <c r="M33" i="6" s="1"/>
  <c r="L32" i="6"/>
  <c r="M32" i="6" s="1"/>
  <c r="L31" i="6"/>
  <c r="M31" i="6" s="1"/>
  <c r="L30" i="6"/>
  <c r="M30" i="6" s="1"/>
  <c r="L29" i="6"/>
  <c r="M29" i="6" s="1"/>
  <c r="L28" i="6"/>
  <c r="M28" i="6" s="1"/>
  <c r="L27" i="6"/>
  <c r="M27" i="6" s="1"/>
  <c r="L23" i="4" l="1"/>
  <c r="M23" i="4" s="1"/>
  <c r="L62" i="9" l="1"/>
  <c r="M62" i="9" s="1"/>
  <c r="L61" i="9"/>
  <c r="M61" i="9" s="1"/>
  <c r="L60" i="9"/>
  <c r="M60" i="9" s="1"/>
  <c r="L59" i="9"/>
  <c r="M59" i="9" s="1"/>
  <c r="L71" i="9"/>
  <c r="M71" i="9" s="1"/>
  <c r="L10" i="9"/>
  <c r="M10" i="9" s="1"/>
  <c r="L68" i="9"/>
  <c r="M68" i="9" s="1"/>
  <c r="L69" i="9"/>
  <c r="M69" i="9" s="1"/>
  <c r="L67" i="9"/>
  <c r="M67" i="9" s="1"/>
  <c r="L55" i="9"/>
  <c r="M55" i="9" s="1"/>
  <c r="L54" i="9"/>
  <c r="M54" i="9" s="1"/>
  <c r="L53" i="9"/>
  <c r="M53" i="9" s="1"/>
  <c r="L52" i="9"/>
  <c r="M52" i="9" s="1"/>
  <c r="A94" i="3" l="1"/>
  <c r="L51" i="9"/>
  <c r="M51" i="9" s="1"/>
  <c r="L50" i="9"/>
  <c r="M50" i="9" s="1"/>
  <c r="L49" i="9"/>
  <c r="M49" i="9" s="1"/>
  <c r="L48" i="9"/>
  <c r="M48" i="9" s="1"/>
  <c r="L47" i="9"/>
  <c r="M47" i="9" s="1"/>
  <c r="L46" i="9" l="1"/>
  <c r="M46" i="9" s="1"/>
  <c r="L45" i="9"/>
  <c r="M45" i="9" s="1"/>
  <c r="L44" i="9"/>
  <c r="M44" i="9" s="1"/>
  <c r="L42" i="9"/>
  <c r="M42" i="9" s="1"/>
  <c r="L41" i="9"/>
  <c r="M41" i="9" s="1"/>
  <c r="L40" i="9"/>
  <c r="M40" i="9" s="1"/>
  <c r="L39" i="9"/>
  <c r="M39" i="9" s="1"/>
  <c r="L14" i="9"/>
  <c r="M14" i="9" s="1"/>
  <c r="L13" i="9"/>
  <c r="M13" i="9" s="1"/>
  <c r="L12" i="9"/>
  <c r="M12" i="9" s="1"/>
  <c r="L11" i="9"/>
  <c r="M11" i="9" s="1"/>
  <c r="L9" i="9"/>
  <c r="M9" i="9" s="1"/>
  <c r="M11" i="11" l="1"/>
  <c r="M10" i="11"/>
  <c r="M9" i="11"/>
  <c r="M8" i="11"/>
  <c r="M7" i="11"/>
  <c r="A96" i="5" l="1"/>
  <c r="L13" i="5"/>
  <c r="M13" i="5" s="1"/>
  <c r="L11" i="5"/>
  <c r="M11" i="5" s="1"/>
  <c r="L9" i="5"/>
  <c r="M9" i="5" s="1"/>
  <c r="L7" i="5"/>
  <c r="M7" i="5" s="1"/>
  <c r="A98" i="8" l="1"/>
  <c r="L26" i="6"/>
  <c r="M26" i="6" s="1"/>
  <c r="L25" i="6"/>
  <c r="M25" i="6" s="1"/>
  <c r="L24" i="6"/>
  <c r="M24" i="6" s="1"/>
  <c r="L23" i="6"/>
  <c r="M23" i="6" s="1"/>
  <c r="L22" i="6"/>
  <c r="M22" i="6" s="1"/>
  <c r="L21" i="6"/>
  <c r="M21" i="6" s="1"/>
  <c r="L20" i="6"/>
  <c r="M20" i="6" s="1"/>
  <c r="L19" i="6"/>
  <c r="M19" i="6" s="1"/>
  <c r="L18" i="6"/>
  <c r="M18" i="6" s="1"/>
  <c r="L17" i="6"/>
  <c r="M17" i="6" s="1"/>
  <c r="L16" i="6"/>
  <c r="M16" i="6" s="1"/>
  <c r="L15" i="6"/>
  <c r="M15" i="6" s="1"/>
  <c r="L14" i="6"/>
  <c r="M14" i="6" s="1"/>
  <c r="L13" i="6" l="1"/>
  <c r="L12" i="6"/>
  <c r="M12" i="6" s="1"/>
  <c r="L11" i="6"/>
  <c r="M11" i="6" s="1"/>
  <c r="L10" i="6"/>
  <c r="M10" i="6" s="1"/>
  <c r="L9" i="6"/>
  <c r="M9" i="6" s="1"/>
  <c r="L8" i="6"/>
  <c r="M8" i="6" s="1"/>
  <c r="L7" i="6"/>
  <c r="M7" i="6" s="1"/>
  <c r="M13" i="6" l="1"/>
  <c r="L8" i="9"/>
  <c r="M8" i="9" s="1"/>
  <c r="L65" i="9"/>
  <c r="M65" i="9" s="1"/>
  <c r="L64" i="9"/>
  <c r="M64" i="9" s="1"/>
  <c r="K51" i="15" l="1"/>
  <c r="L51" i="15" s="1"/>
  <c r="K50" i="15"/>
  <c r="L50" i="15" s="1"/>
  <c r="K49" i="15"/>
  <c r="L49" i="15" s="1"/>
  <c r="K48" i="15"/>
  <c r="L48" i="15" s="1"/>
  <c r="K47" i="15"/>
  <c r="L47" i="15" s="1"/>
  <c r="K46" i="15"/>
  <c r="L46" i="15" s="1"/>
  <c r="K45" i="15"/>
  <c r="L45" i="15" s="1"/>
  <c r="K44" i="15"/>
  <c r="L44" i="15" s="1"/>
  <c r="K43" i="15"/>
  <c r="L43" i="15" s="1"/>
  <c r="K42" i="15"/>
  <c r="L42" i="15" s="1"/>
  <c r="K41" i="15"/>
  <c r="L41" i="15" s="1"/>
  <c r="K40" i="15"/>
  <c r="L40" i="15" s="1"/>
  <c r="K39" i="15"/>
  <c r="L39" i="15" s="1"/>
  <c r="K38" i="15"/>
  <c r="L38" i="15" s="1"/>
  <c r="K37" i="15"/>
  <c r="L37" i="15" s="1"/>
  <c r="K36" i="15"/>
  <c r="L36" i="15" s="1"/>
  <c r="K35" i="15"/>
  <c r="L35" i="15" s="1"/>
  <c r="K34" i="15"/>
  <c r="L34" i="15" s="1"/>
  <c r="K33" i="15"/>
  <c r="L33" i="15" s="1"/>
  <c r="K32" i="15"/>
  <c r="L32" i="15" s="1"/>
  <c r="K31" i="15"/>
  <c r="L31" i="15" s="1"/>
  <c r="K30" i="15"/>
  <c r="L30" i="15" s="1"/>
  <c r="K29" i="15"/>
  <c r="L29" i="15" s="1"/>
  <c r="K28" i="15"/>
  <c r="L28" i="15" s="1"/>
  <c r="K27" i="15"/>
  <c r="L27" i="15" s="1"/>
  <c r="K26" i="15"/>
  <c r="L26" i="15" s="1"/>
  <c r="K25" i="15"/>
  <c r="L25" i="15" s="1"/>
  <c r="K24" i="15"/>
  <c r="L24" i="15" s="1"/>
  <c r="K23" i="15"/>
  <c r="L23" i="15" s="1"/>
  <c r="K22" i="15"/>
  <c r="L22" i="15" s="1"/>
  <c r="K21" i="15"/>
  <c r="L21" i="15" s="1"/>
  <c r="K20" i="15"/>
  <c r="L20" i="15" s="1"/>
  <c r="K19" i="15"/>
  <c r="L19" i="15" s="1"/>
  <c r="K18" i="15"/>
  <c r="L18" i="15" s="1"/>
  <c r="K17" i="15"/>
  <c r="L17" i="15" s="1"/>
  <c r="K16" i="15"/>
  <c r="L16" i="15" s="1"/>
  <c r="K15" i="15"/>
  <c r="L15" i="15" s="1"/>
  <c r="K14" i="15"/>
  <c r="L14" i="15" s="1"/>
  <c r="K13" i="15"/>
  <c r="L13" i="15" s="1"/>
  <c r="K12" i="15"/>
  <c r="L12" i="15" s="1"/>
  <c r="K11" i="15"/>
  <c r="L11" i="15" s="1"/>
  <c r="K10" i="15"/>
  <c r="K9" i="15"/>
  <c r="L9" i="15" s="1"/>
  <c r="K7" i="15"/>
  <c r="L7" i="15" s="1"/>
  <c r="L26" i="4" l="1"/>
  <c r="M26" i="4" s="1"/>
  <c r="L25" i="4"/>
  <c r="M25" i="4" s="1"/>
  <c r="L24" i="4"/>
  <c r="M24" i="4" s="1"/>
  <c r="L11" i="4"/>
  <c r="M11" i="4" s="1"/>
  <c r="L21" i="4"/>
  <c r="M21" i="4" s="1"/>
  <c r="A97" i="6" l="1"/>
  <c r="A124" i="9" l="1"/>
  <c r="A104" i="4" l="1"/>
</calcChain>
</file>

<file path=xl/comments1.xml><?xml version="1.0" encoding="utf-8"?>
<comments xmlns="http://schemas.openxmlformats.org/spreadsheetml/2006/main">
  <authors>
    <author>Laura Sarita</author>
  </authors>
  <commentList>
    <comment ref="I5" authorId="0" shapeId="0">
      <text>
        <r>
          <rPr>
            <b/>
            <sz val="9"/>
            <color indexed="81"/>
            <rFont val="Tahoma"/>
            <family val="2"/>
          </rPr>
          <t>Laura Sarita:</t>
        </r>
        <r>
          <rPr>
            <sz val="9"/>
            <color indexed="81"/>
            <rFont val="Tahoma"/>
            <family val="2"/>
          </rPr>
          <t xml:space="preserve">
A
(ALTA)
Información cuya pérdida de exactitud y completitud puede conllevar un impacto negativo de índole legal o económica, retrasar sus funciones, o generar pérdidas de imagen severas de la entidad.
M
(MEDIA)
Información cuya pérdida de exactitud y completitud puede conllevar un impacto negativo de índole legal o económica, retrasar sus funciones, o generar pérdida de imagen moderado a funcionarios de la entidad.
B
(BAJA)
Información cuya pérdida de exactitud y completitud conlleva un impacto no significativo para la entidad o entes externos.
NO CLASIFICADA
Activos de Información que deben ser incluidos en el inventario y que aún no han sido clasificados, deben ser tratados como activos de información de integridad ALTA.</t>
        </r>
      </text>
    </comment>
    <comment ref="J5" authorId="0" shapeId="0">
      <text>
        <r>
          <rPr>
            <b/>
            <sz val="9"/>
            <color indexed="81"/>
            <rFont val="Tahoma"/>
            <family val="2"/>
          </rPr>
          <t>Laura Sarita:</t>
        </r>
        <r>
          <rPr>
            <sz val="9"/>
            <color indexed="81"/>
            <rFont val="Tahoma"/>
            <family val="2"/>
          </rPr>
          <t xml:space="preserve">
INFORMACION PUBLICA RESERVADA
Información disponible sólo para un proceso de la entidad y que en caso de ser conocida por terceros sin autorización puede conllevar un impacto negativo de índole legal, operativa, de pérdida de imagen o económica.
INFORMACION PUBLICA CLASIFICADA
Información disponible para todos los procesos de la entidad y que en caso de ser conocida por terceros sin autorización puede conllevar un impacto negativo para los procesos de la misma.
Esta información es propia de la entidad o de terceros y puede ser utilizada por todos los funcionarios de la entidad para realizar labores propias de los procesos, pero no puede ser conocida por terceros sin autorización del propietario.
INFORMACION PÚBLICA
Información que puede ser entregada o publicada sin restricciones a cualquier persona dentro y fuera de la entidad, sin que esto implique daños a terceros ni a las actividades y procesos de la entidad.
NO CLASIFICADA
Activos de Información que deben ser incluidos en el inventario y que aún no han sido clasificados, deben ser tratados como activos de INFORMACIÓN PUBLICA RESERVADA.</t>
        </r>
      </text>
    </comment>
    <comment ref="K5" authorId="0" shapeId="0">
      <text>
        <r>
          <rPr>
            <b/>
            <sz val="9"/>
            <color indexed="81"/>
            <rFont val="Tahoma"/>
            <family val="2"/>
          </rPr>
          <t>Laura Sarita:</t>
        </r>
        <r>
          <rPr>
            <sz val="9"/>
            <color indexed="81"/>
            <rFont val="Tahoma"/>
            <family val="2"/>
          </rPr>
          <t xml:space="preserve">
1
(ALTA)
La no disponibilidad de la información puede conllevar un impacto negativo de índole legal o económica, retrasar sus funciones, o generar pérdidas de imagen severas a entes externos.
2
(MEDIA)
La no disponibilidad de la información puede conllevar un impacto negativo de índole legal o económica, retrasar sus funciones, o generar pérdida de imagen moderado de la entidad.
3
(BAJA)
La no disponibilidad de la información puede afectar la operación normal de la entidad o entes externos, pero no conlleva implicaciones legales, económicas o de pérdida de imagen.
NO CLASIFICADA
Activos de Información que deben ser incluidos en el inventario y que aún no han sido clasificados, deben ser tratados como activos de información de disponibilidad ALTA.</t>
        </r>
      </text>
    </comment>
  </commentList>
</comments>
</file>

<file path=xl/comments2.xml><?xml version="1.0" encoding="utf-8"?>
<comments xmlns="http://schemas.openxmlformats.org/spreadsheetml/2006/main">
  <authors>
    <author>Oscar Fernando Ramos Benavides</author>
  </authors>
  <commentList>
    <comment ref="H4" authorId="0" shapeId="0">
      <text>
        <r>
          <rPr>
            <b/>
            <sz val="9"/>
            <color indexed="81"/>
            <rFont val="Calibri"/>
            <family val="2"/>
          </rPr>
          <t>Oscar Fernando Ramos Benavides:</t>
        </r>
        <r>
          <rPr>
            <sz val="9"/>
            <color indexed="81"/>
            <rFont val="Calibri"/>
            <family val="2"/>
          </rPr>
          <t xml:space="preserve">
Unicamente serán clasificados los  tipos de activos “Información y Documentos“</t>
        </r>
      </text>
    </comment>
  </commentList>
</comments>
</file>

<file path=xl/sharedStrings.xml><?xml version="1.0" encoding="utf-8"?>
<sst xmlns="http://schemas.openxmlformats.org/spreadsheetml/2006/main" count="2289" uniqueCount="909">
  <si>
    <t>INVENTARIO DE ACTIVOS DE INFORMACION</t>
  </si>
  <si>
    <t>Código</t>
  </si>
  <si>
    <t>F_SGSI_007</t>
  </si>
  <si>
    <t xml:space="preserve">Version: </t>
  </si>
  <si>
    <t>00</t>
  </si>
  <si>
    <t>COPIA CONTROLADA</t>
  </si>
  <si>
    <t>Pág.</t>
  </si>
  <si>
    <t>_ de _</t>
  </si>
  <si>
    <t>Código de Activo</t>
  </si>
  <si>
    <t>Activo de Información</t>
  </si>
  <si>
    <t>Descripción Funcionalidad</t>
  </si>
  <si>
    <t>Ubicación</t>
  </si>
  <si>
    <t>Tipo de Activo</t>
  </si>
  <si>
    <t>Propietario de Activo</t>
  </si>
  <si>
    <t>Custodio de Activo</t>
  </si>
  <si>
    <t>Clasificación Información</t>
  </si>
  <si>
    <t>VALORACION DEL ACTIVO DE INFORMACION</t>
  </si>
  <si>
    <t>GESTION DE RIESGOS</t>
  </si>
  <si>
    <t>ACTIVOS PARA ASEGURARAMIENTO DE RIEGOS</t>
  </si>
  <si>
    <t>Integridad</t>
  </si>
  <si>
    <t>Confidencialidad</t>
  </si>
  <si>
    <t>Disponibilidad</t>
  </si>
  <si>
    <t>Valoración Activo</t>
  </si>
  <si>
    <t>≤ 5</t>
  </si>
  <si>
    <t>Proceso/Actividad</t>
  </si>
  <si>
    <t>ACTIVOS POR PROCESOS</t>
  </si>
  <si>
    <r>
      <t xml:space="preserve">I:        </t>
    </r>
    <r>
      <rPr>
        <sz val="11"/>
        <color theme="1"/>
        <rFont val="Arial"/>
        <family val="2"/>
      </rPr>
      <t>Importante</t>
    </r>
  </si>
  <si>
    <t>Información</t>
  </si>
  <si>
    <r>
      <t xml:space="preserve">MI:     </t>
    </r>
    <r>
      <rPr>
        <sz val="11"/>
        <color theme="1"/>
        <rFont val="Arial"/>
        <family val="2"/>
      </rPr>
      <t>Muy Importante</t>
    </r>
  </si>
  <si>
    <t>≥ 7</t>
  </si>
  <si>
    <t>Subdirector de Calidad Ambiental</t>
  </si>
  <si>
    <t>Dirigir, coordinar, supervisar y controlar la operación de los procesos y actividades asociadas con el control y seguimiento a la explotación y formalización minera, control y vigilancia, autorizaciones, permisos y licencias ambientales, en el área de la jurisdicción de la Corporación, promoviendo el aprovechamiento sostenible y sustentable de los recursos naturales, a través del otorgamiento de los diferentes permisos, licencias y demás autorizaciones de su competencia, de acuerdo con la normatividad vigente.</t>
  </si>
  <si>
    <t>Subdirección de Calidad Ambiental</t>
  </si>
  <si>
    <t>Personas</t>
  </si>
  <si>
    <t>Director General</t>
  </si>
  <si>
    <t>I</t>
  </si>
  <si>
    <t>Líder de Subprocesos (3)</t>
  </si>
  <si>
    <t>Asumir el rol de orientador y guía de un grupo o equipo de trabajo, utilizando la autoridad con arreglo a las normas y promoviendo la efectividad en la consecución de objetivos y metas institucionales.</t>
  </si>
  <si>
    <t>Subdirector de Calidad A.</t>
  </si>
  <si>
    <t xml:space="preserve">Profesionales Universitarios, Técnicos, Auxiliares y contratistas </t>
  </si>
  <si>
    <t xml:space="preserve">Realizar las funciones y cumplir los compromisos organizacionales con eficacia y calidad de acuerdo al proceso y suproceso al que se encuentre adscrito </t>
  </si>
  <si>
    <t>Pasantes Universitarios y Aprendiz SENA</t>
  </si>
  <si>
    <t>Servidor de DB Cortowin1</t>
  </si>
  <si>
    <t>Documento</t>
  </si>
  <si>
    <t>Suddirector de Calidad Ambiental</t>
  </si>
  <si>
    <t>Software</t>
  </si>
  <si>
    <t>Servicios</t>
  </si>
  <si>
    <t>Contiene el conjunto de actividades para, Establecer los requisitos mínimos necesarios para la Liquidación de Tasa Retributiva por la utilización directa e indirecta del agua como receptor de los vertimientos puntuales.</t>
  </si>
  <si>
    <t>Contiene el conjunto de actividades para Implementar las medidas necesarias para garantizar el correcto almacenamiento, conservación y disposición final que incluye la entrega a otras entidades del Estado o la devolución del material forestal decomisado</t>
  </si>
  <si>
    <t>Contiene el conjunto de actividades para Orientar al personal administrativo, técnico y operacional en cada uno de las actividades aplicadas a especimenes de fauna silvestre que ingresen al Centro de Atención y Valoración de Fauna Silvestre (C.A.V.), garantizando el bienestar biológico y médico a todos los individuos.</t>
  </si>
  <si>
    <t>Conocer la calidad del aire dentro de la jurisdicción y cumplir las obligaciones contempladas en el Decreto 948 de 1995 y resolución 610 de 2010 del MA.</t>
  </si>
  <si>
    <t>Profesional Universitario</t>
  </si>
  <si>
    <t>Conocer la cantidad  de las aguas que discurren por las fuentes hídricas del departamento</t>
  </si>
  <si>
    <t>Jefe de la Oficina Jurídica</t>
  </si>
  <si>
    <t>MI</t>
  </si>
  <si>
    <t>Datos generados por el procedimiento de operativo de fuentes móviles</t>
  </si>
  <si>
    <t>Controlar las emisiones de gases vehiculares dentro de la jurisdicción dando cumplimiento al Decreto 948 de 1995 y la Resolución 910 de 2008</t>
  </si>
  <si>
    <t>Disco Duro P.U.S.C.A., Disco duro CPU de la móvil.</t>
  </si>
  <si>
    <t>Jefe Oficina Jurídica</t>
  </si>
  <si>
    <t>Aplicación de Contratación y Supervisorías</t>
  </si>
  <si>
    <t>Módulo de Correspondencia distribucion</t>
  </si>
  <si>
    <t>Gestión Documental</t>
  </si>
  <si>
    <t>Hardware</t>
  </si>
  <si>
    <t>Asesorar a la Corporación, en la coordinación, supervisión y control de las actividades que permitan que los asuntos jurídicos y los diferentes trámites administrativos ambientales de la entidad, se enmarquen en una trasparente e imparcial aplicación de las normas, asumiendo de manera ética, la defensa de la Corporación en los procesos judiciales, efectuando su correspondiente registro, seguimiento y control.</t>
  </si>
  <si>
    <t>Oficina Jurídica</t>
  </si>
  <si>
    <t>Judicantes y Aprendiz SENA</t>
  </si>
  <si>
    <t>Contiene el conjunto de actividades para Emitir los lineamientos, directrices, asesorías o conceptos en relación con los recursos naturales y del medio ambiente en el área de Jurisdicción de la Corporación, asegurando que las mismas se enmarquen dentro de los parámetros previstos en la normatividad legal vigente.</t>
  </si>
  <si>
    <t>Servidor Interno</t>
  </si>
  <si>
    <t>Contiene el conjunto de actividades para Realizar las actuaciones procesales tendientes a defender los intereses de la Corporación, como demandantes o demandados, ante los jueces de la justicia ordinaria, jueces administrativos, Tribunales Administrativos y Consejo de Estado, en primera y segunda instancia, hasta obtener fallos definitivos</t>
  </si>
  <si>
    <t xml:space="preserve">Contiene el conjunto de actividades para Crear mecanismos eficaces y especializados para la conciliación y defensa de los intereses litigiosos, que diseñen y desarrollen políticas integrales de defensa y prevención del daño antijurídico. </t>
  </si>
  <si>
    <t>Contiene el conjunto de actividades para Prevenir, resarcir y sancionar el daño ambiental ocasionado por la inobservancia de la normatividad ambiental existente, estableciendo el grado de responsabilidad de los infractores.</t>
  </si>
  <si>
    <t>Contiene el conjunto de actividades para Identificar el producto y/o servicio no conforme y establecer los criterios para  el tratamiento a seguir  con el fin de  de prevenir su entrega o uso no intencional.</t>
  </si>
  <si>
    <t>Contiene el conjunto de actividades para Realizar y establecer políticas mediante la reglamentación; de una gestión ágil, eficaz, eficiente y oportuna para el manejo y recuperación de cartera con el fin de obtener liquidez para la Corporación.</t>
  </si>
  <si>
    <t>Expedientes</t>
  </si>
  <si>
    <t>Resoluciones y autos administrativos notificables sin notificar</t>
  </si>
  <si>
    <t xml:space="preserve">Conceptos Juridicos </t>
  </si>
  <si>
    <t xml:space="preserve">Revision Y Control Producto O Servicio No Conforme </t>
  </si>
  <si>
    <t xml:space="preserve">hojas de verificacion y consolidado que sirven para identificar  y controlar el servicio o producto no conforme que se genera en la Corporacion. </t>
  </si>
  <si>
    <t xml:space="preserve">Actas Comité De Conciliacion </t>
  </si>
  <si>
    <t xml:space="preserve">documento donde se determina la procedencia o no de una pretension, contiene una descripcion detallada de las pretension expuestas en la audiencia de conciliacion y motivos por los cuales se accede a esta o en su defecto motivos por los cuales no se puede acceder a la misma. </t>
  </si>
  <si>
    <t>Normograma</t>
  </si>
  <si>
    <t>Intranet - CAMEDA</t>
  </si>
  <si>
    <t>Ruia (Registro Unico De Infractores Ambientales)</t>
  </si>
  <si>
    <t xml:space="preserve">Base de datos que es utilizada para llevar el registro e identificar los infractores ambientales, los que posteriormente se envian a la Oficina de Recusos Tecnologicos, para ser ingresado en la Plataforma del Ministerio de Medio Ambiente. </t>
  </si>
  <si>
    <t xml:space="preserve">Plataforma Ministerio Medio Ambiente </t>
  </si>
  <si>
    <t xml:space="preserve">Autorizaciones Ambientales </t>
  </si>
  <si>
    <t>Archivo de Gestión</t>
  </si>
  <si>
    <t>Area Segura</t>
  </si>
  <si>
    <t>PROCESO EJECUCIÓN DE PROYECTOS</t>
  </si>
  <si>
    <t>Subdirector de Desarrollo Ambiental</t>
  </si>
  <si>
    <t>Dirigir, coordinar, supervisar y controlar la operación de los procesos y actividades asociadas con producción más limpia, adquisición y administración de predios, inversiones ambientales, gestión integral del riesgo, cambio climático y gestión socioambiental, orientadas a contribuir al aseguramiento de la calidad de vida, al bienestar social, al desarrollo productivo sostenible y competitivo de la comunidad Tolimense, en cumplimiento de los principios y la misión institucional.</t>
  </si>
  <si>
    <t>Subdirección de Dllo Ambiental</t>
  </si>
  <si>
    <t>Módulo de Correspondencia</t>
  </si>
  <si>
    <t>Aplicación Banco de Tierras</t>
  </si>
  <si>
    <t>Subdirector de Dllo Ambiental</t>
  </si>
  <si>
    <t>Documentos</t>
  </si>
  <si>
    <t>PROCESO GESTION TECNOLOGICA</t>
  </si>
  <si>
    <t>Data Center principal</t>
  </si>
  <si>
    <t>Profesional Especializado</t>
  </si>
  <si>
    <t>Se controla las posibles vulnerabilidades de seguridad por temas relacionados a virus, spam entre otros</t>
  </si>
  <si>
    <t>Servidor de consultas web</t>
  </si>
  <si>
    <t>Servidor de Telefonia IP</t>
  </si>
  <si>
    <t>Controla las comuniciones y genera las estadisiticas de llamadas</t>
  </si>
  <si>
    <t>Encargado de almacenar las aplicaciones web desarrolldas para su interaccion con el usuario y las bases de datos</t>
  </si>
  <si>
    <t>Servidor Terminal Server</t>
  </si>
  <si>
    <t>El encargado de realizar la transaccion de los usuarios conectados remotamente</t>
  </si>
  <si>
    <t>Servicio de licencias de argis</t>
  </si>
  <si>
    <t>para permitirles a los usurios la transaccionalidad en las aplicaciones de gestion de cartografia</t>
  </si>
  <si>
    <t>Bases de datos corporativas</t>
  </si>
  <si>
    <t>Toda la informacion procesada en la entidad en temas corporativas</t>
  </si>
  <si>
    <t>Servidor de bases de datos</t>
  </si>
  <si>
    <t>Copias de seguridad  bases de datos y servidores</t>
  </si>
  <si>
    <t>Toda la informacion procesada en la entidad y gurdada en nuestro servidor de bases de datos</t>
  </si>
  <si>
    <t>Codigo Fuente</t>
  </si>
  <si>
    <t>Software desarrollado por la entidad o contratado</t>
  </si>
  <si>
    <t>Equipo de desarrollo</t>
  </si>
  <si>
    <t>Equipos de comunicaciones activos</t>
  </si>
  <si>
    <t>Se encargan de la transaccionalidad e interconexion de toda la red de datos</t>
  </si>
  <si>
    <t>Toda la corporacion</t>
  </si>
  <si>
    <t>Servidor  Hosting</t>
  </si>
  <si>
    <t>Se encarga de almacenar toda la informacion publica de la entidad mediante nuestro sitio web</t>
  </si>
  <si>
    <t>Caja Fuerte</t>
  </si>
  <si>
    <t>Centro de Datos</t>
  </si>
  <si>
    <t>Centro de Cableado</t>
  </si>
  <si>
    <t>Cableado</t>
  </si>
  <si>
    <t>Software web para captura del informe tecnico tanto en pdf como doc</t>
  </si>
  <si>
    <t>Software para la liquidacion de la Tasa Retributiva</t>
  </si>
  <si>
    <t>Software para el seguimiento a contratos, supervisiones e interventorias, como para las consultas por cuencas municipios y rios tambien control de SST</t>
  </si>
  <si>
    <t>Software para impulsar la correspondencia o terminarla</t>
  </si>
  <si>
    <t>Software para Llevar la Gestion documental de los predios adquiridos</t>
  </si>
  <si>
    <t>Archivo donde se encuentra todos los expedientes de Banco de Tierras</t>
  </si>
  <si>
    <t>Informacion de los Avaluos que tienen los predios para la adquisicion</t>
  </si>
  <si>
    <t>Software Intranet</t>
  </si>
  <si>
    <t>Servidor de Desarrollo</t>
  </si>
  <si>
    <t>Gestion Tecnologica</t>
  </si>
  <si>
    <t>Software Extranet</t>
  </si>
  <si>
    <t>Software donde se desarrolla la intranet</t>
  </si>
  <si>
    <t>Software donde se desarrolla la extranet como proyectos tecnologicos con funcion especifica</t>
  </si>
  <si>
    <t>Software Cliente Servidor</t>
  </si>
  <si>
    <t>Software donde se desarrolla proyectos cliente servidor con funcion especifica</t>
  </si>
  <si>
    <t>Escaleras 1er Piso Sede Centro</t>
  </si>
  <si>
    <t>Firewall - Fortinet</t>
  </si>
  <si>
    <t>Profesional Especializado y Universitario</t>
  </si>
  <si>
    <t>En este servidor se maneja la transaccionalidad hacia el sitio web, como datos abiertos para la transparencia del sitio web</t>
  </si>
  <si>
    <t>Servidor de aplicaciones  web (ExtranetWindows)</t>
  </si>
  <si>
    <t>dispositivos de seguridad que permite la creacion de redes seguras y proporcionan una proteccion amplia, integrada y automatizada con tra amenazas emergentes y sofisticadas, como tambien la seguridad perimetral</t>
  </si>
  <si>
    <t>Servidor de Arcgis</t>
  </si>
  <si>
    <t>Servidor de Arcgis Base Datos</t>
  </si>
  <si>
    <t>Servidor de Arcgis Publico</t>
  </si>
  <si>
    <t>Servidor  de Consultas para los Usuarios</t>
  </si>
  <si>
    <t>Servidor de Bases de Datos de Argis</t>
  </si>
  <si>
    <t>Servidor de Arcgis (Sistema de Informacion Geografico)</t>
  </si>
  <si>
    <t>Virginia - USA</t>
  </si>
  <si>
    <t>Subdirector Planeacion</t>
  </si>
  <si>
    <t>Virtualiza Servidores de Dominio, Aula TIC, Gitlab, ovirtual linux y planta IP</t>
  </si>
  <si>
    <t>Virtualiza Copia del dominio, seguridad fisica, consola de antivirus, extranet y escritorio remoto</t>
  </si>
  <si>
    <t>Servidor Seguridad Fisica (Spicework, Helios y Estaciones Hidrometereologicas</t>
  </si>
  <si>
    <t>Servidor multifuncional de spicework,Helios (entrada y salida de vehiculos y funcionario) y estaciones metereologicas</t>
  </si>
  <si>
    <t>Servidor de Aulatics</t>
  </si>
  <si>
    <t>Servidor donde estan todos los cursos de Aula Tic</t>
  </si>
  <si>
    <t>Servidor de Monitoreo de Seguridad</t>
  </si>
  <si>
    <t>Servidor donde se hace monitoreo a amenazas y vulnerabilidades</t>
  </si>
  <si>
    <t>NAS (Repositorio de archivos de copias)</t>
  </si>
  <si>
    <t>Repositorio de Archivos de copias</t>
  </si>
  <si>
    <t>ACTUALIZACIÓN</t>
  </si>
  <si>
    <t>ACTUALIZADO POR</t>
  </si>
  <si>
    <t>CONTROL DE CAMBIOS</t>
  </si>
  <si>
    <t>FECHA</t>
  </si>
  <si>
    <t>VERSION</t>
  </si>
  <si>
    <t>COMITÉ SGSI</t>
  </si>
  <si>
    <t>Elaboración del documento</t>
  </si>
  <si>
    <t>Hugo Martínez A</t>
  </si>
  <si>
    <t>Se incluyeron los bienes y activos adquiridos durante el periodo entre Julio de 2018 y Junio de 2019 tales como : Servidor de SIG, Servidor NAS DELL, Servidor de Virtualización 003, Repaldo en Cinta</t>
  </si>
  <si>
    <t>Mesa Tematica de Gestion Tecnologica y Seguridad de la Informacion</t>
  </si>
  <si>
    <t>Cortowin1</t>
  </si>
  <si>
    <t xml:space="preserve">Servidor de base de datos. 
Sistema de información
Intranet </t>
  </si>
  <si>
    <t>C</t>
  </si>
  <si>
    <t>Router Media Commerce</t>
  </si>
  <si>
    <t>Enrutador Proveedor Media Commerce</t>
  </si>
  <si>
    <t>Workstation Felix Baena</t>
  </si>
  <si>
    <t>Servidor de Virtualización</t>
  </si>
  <si>
    <t>Workstation Juan Dario Saldarriaga</t>
  </si>
  <si>
    <t>Servidor Escritorio Remoto</t>
  </si>
  <si>
    <t>Acceso a aplicaciones a territoriales via RDP</t>
  </si>
  <si>
    <t>Servidor de Virtualización 2</t>
  </si>
  <si>
    <t>Servidor de Telefonia IP - Virtualizado</t>
  </si>
  <si>
    <t>Gestión de comunicaciones VoIP</t>
  </si>
  <si>
    <t>Consola Antivirus - Virtualizado</t>
  </si>
  <si>
    <t>Servidor de gestión de Antivirus Corporativo GDATA</t>
  </si>
  <si>
    <t>Servidor de Dominio - Virtualizado</t>
  </si>
  <si>
    <t>Controlador Primario de Dominio CORTOLI1.local. Gestión de usuarios, políticas GPO</t>
  </si>
  <si>
    <t>Servidor de Virtualización 1</t>
  </si>
  <si>
    <t>Servidor de Virtualización 3</t>
  </si>
  <si>
    <t>Firewall Fortinet 100 - E</t>
  </si>
  <si>
    <t>Seguridad Perimetral, Detección y Prevención de Intrusiones</t>
  </si>
  <si>
    <t>Extranet - Virtual</t>
  </si>
  <si>
    <t>Servicios a los usuarios internos y externos via WEB</t>
  </si>
  <si>
    <t>SIA ARCGIS PUB - Virtual</t>
  </si>
  <si>
    <t>Servidro Arcgis Portal</t>
  </si>
  <si>
    <t>Aula Tics - Virtual</t>
  </si>
  <si>
    <t>Servidor de Modle para Capacitación Institucional</t>
  </si>
  <si>
    <t>GitLab -  Virtual</t>
  </si>
  <si>
    <t>Servidor de Gestión de Código Fuente mediante GIT</t>
  </si>
  <si>
    <t xml:space="preserve">SEAGATE-R8 </t>
  </si>
  <si>
    <t>NAS de Respaldo de Servidores</t>
  </si>
  <si>
    <t>iTOP - Virtual</t>
  </si>
  <si>
    <t>Servidor de ITILS ( en desarrollo)</t>
  </si>
  <si>
    <t>Control de Acceso Data Center</t>
  </si>
  <si>
    <t>Puerta Automatizada</t>
  </si>
  <si>
    <t>Ovirtual Linux -  Virtual</t>
  </si>
  <si>
    <t>Servidor Web para Cosnultas Ciudadanas en Sitio Web</t>
  </si>
  <si>
    <t>SIA_ARCGIS - Virtual</t>
  </si>
  <si>
    <t>Servidor ARC Gis Enterprise</t>
  </si>
  <si>
    <t>DB ARCGIS - Virtual</t>
  </si>
  <si>
    <t>Servidor DB ArcgGIS</t>
  </si>
  <si>
    <t>SRV_SEG_FISICA - Virtual</t>
  </si>
  <si>
    <t>Servidor Software Helios de Control de Acceso , ZKTco</t>
  </si>
  <si>
    <t>WS_MONITOREO</t>
  </si>
  <si>
    <t>Estación de Trabajo para Monitoreo del SGSI</t>
  </si>
  <si>
    <t>ESTACION ADCON</t>
  </si>
  <si>
    <t>Gateway para monitreo de Estciones Hidrometeorológica</t>
  </si>
  <si>
    <t>OSSIM SIEM - Virtualizado en WS</t>
  </si>
  <si>
    <t>Sistema SIEM de gestión de vulnerabilidades</t>
  </si>
  <si>
    <t>OpenVAS - Virtual</t>
  </si>
  <si>
    <t>Sistema de Escaneo de Vulnerabilidades</t>
  </si>
  <si>
    <t>Extranet Nuevo - Virtual</t>
  </si>
  <si>
    <t>Extranet - En desarrollo</t>
  </si>
  <si>
    <t>Servidor Virtualizacion 2019 1</t>
  </si>
  <si>
    <t>Servidor Virtualizacion SIG</t>
  </si>
  <si>
    <t>NAS DELL EMC</t>
  </si>
  <si>
    <t>Dispositiovo de Almacenamiento en Red</t>
  </si>
  <si>
    <t>Sistema de Respaldo en Cinta</t>
  </si>
  <si>
    <t>Dispositivo de Respaldo en Tape Backup  y cintas de respaldo</t>
  </si>
  <si>
    <t>Copias de seguridad  bases de datos</t>
  </si>
  <si>
    <t>Copias de seguridad  Servidores</t>
  </si>
  <si>
    <t xml:space="preserve">Imágenes, Copias de Discos Virtuales de Maquinas Virtuales </t>
  </si>
  <si>
    <t>Dispositivo NAS Seagate R8</t>
  </si>
  <si>
    <t>Codigo Fuente Respaldo</t>
  </si>
  <si>
    <t>Equipos de comunicaciones activos (switches y enrutadores)</t>
  </si>
  <si>
    <t>Datacenter Proveedor</t>
  </si>
  <si>
    <t>Almacenar de manera segura licencias de software y copias de seguridad in situ.</t>
  </si>
  <si>
    <t>1er piso Sede Principal</t>
  </si>
  <si>
    <t>Profesional Especializado
Profesional Universitario</t>
  </si>
  <si>
    <t>Alojar Servidores y equipos de cominucacion de manera segura.</t>
  </si>
  <si>
    <t>3er Piso</t>
  </si>
  <si>
    <t>8 centros de cableado</t>
  </si>
  <si>
    <t>1er, 2do, 3er , 4to piso</t>
  </si>
  <si>
    <t>Categoría 5E y 6</t>
  </si>
  <si>
    <t>Sede Centro</t>
  </si>
  <si>
    <t>Bodega Archivo Histórico</t>
  </si>
  <si>
    <t>Archivo histórico físico de la entidad.</t>
  </si>
  <si>
    <t>Buenos Aires</t>
  </si>
  <si>
    <t>Profesional Especializado Gestión Documental</t>
  </si>
  <si>
    <t>Licencias de Software</t>
  </si>
  <si>
    <t>Licencias de Software Adquiridas por la entidad</t>
  </si>
  <si>
    <t>Caja Fuerte - Archivo Digital</t>
  </si>
  <si>
    <t>Comité de Seguridad de la Informacion</t>
  </si>
  <si>
    <t>CREADO O ACTUALIZADO POR</t>
  </si>
  <si>
    <t>NAS (Repositorio de archivos de copias - anterior)</t>
  </si>
  <si>
    <t>Repositorio de Archivos de copias anterior</t>
  </si>
  <si>
    <t>CRITICIDAD</t>
  </si>
  <si>
    <t>Clasificación Información, Justificacion
VALORACION DEL ACTIVO DE INFORMACION</t>
  </si>
  <si>
    <t>PROPUESTA DE CRITERIOS PARA LA VALORACIÓN DE LOS ACTIVOS DE INFORMACION</t>
  </si>
  <si>
    <t>Criterios para la valoración del activo INTEGRIDAD</t>
  </si>
  <si>
    <t>Valor</t>
  </si>
  <si>
    <t>Descripción del valor</t>
  </si>
  <si>
    <t>Criterios</t>
  </si>
  <si>
    <t>BAJO</t>
  </si>
  <si>
    <t>Activo que por no prestar con su función óptima, no es de impacto para la organización.</t>
  </si>
  <si>
    <t>MEDIO</t>
  </si>
  <si>
    <t>Activo que por no prestar con su función óptima, podría tener un impacto a la organización pero sin afectar sus intereses y propósitos.</t>
  </si>
  <si>
    <t>ALTO</t>
  </si>
  <si>
    <t>Activo que por no prestar con su función óptima, podría interrumpir altamente la operatividad y generar un impacto importante para la organización.</t>
  </si>
  <si>
    <t>Criterios para la valoración del activo DISPONIBILIDAD</t>
  </si>
  <si>
    <t>Activo que por no contar con su disponibilidad no es de impacto para la organización.</t>
  </si>
  <si>
    <t>Activo que por su pérdida de disponibilidad impacta a la organización, pero puede mantener su operatividad.</t>
  </si>
  <si>
    <t>Activo que al no contar con su disponibilidad, interrumpe altamente la operatividad de la organización.</t>
  </si>
  <si>
    <t>Criterios para la valoración del activo CONFIDENCIALIDAD</t>
  </si>
  <si>
    <t>Activo que por su pérdida de confidencialidad no es de impacto para la organización.</t>
  </si>
  <si>
    <t>Activo que por su pérdida de confidencialidad tendría un impacto a la organización, pero sin afectar sus intereses y propósitos.</t>
  </si>
  <si>
    <t>Activo que por su exposición al riesgo de pérdida de confidencialidad, impactaría altamente los intereses y propósitos de la organización. </t>
  </si>
  <si>
    <t>Subdirector Administrativo y Financiero</t>
  </si>
  <si>
    <t>Dirigir, coordinar, supervisar y controlar las actividades que permitan el adecuado manejo de las 
relaciones entre los diferentes Órganos de Dirección y la Administración de la Corporación, en los 
aspectos relacionados con el Talento Humano, la Gestión Contable, Financiera y Presupuestal, la 
Administración de Bienes y Servicios y la Gestión Documental de la Corporación, orientadas al 
cumplimiento de los objetivos institucionales, en el marco de la normatividad vigente</t>
  </si>
  <si>
    <t>Subdirección Administrativa y Financiera</t>
  </si>
  <si>
    <t>Pública</t>
  </si>
  <si>
    <t>Líder de Subproceso (5)</t>
  </si>
  <si>
    <t>Clasificada</t>
  </si>
  <si>
    <t>Gestión Documental Electrónica (Informes, Expedientes, Autos, Resoluciones, Avisos)</t>
  </si>
  <si>
    <t>Se tiene la gestion documental en pdf junto con el metadato de (contratacion, Hojas de vida, resoluciones, autos, Acuerdos concejo directivo, Acuerdos Asamblea corporativa. Avisos, Actas Comites, Informes tecnicos)</t>
  </si>
  <si>
    <t>Viáticos</t>
  </si>
  <si>
    <t xml:space="preserve">Se incluye toda la informacion de los viaticos y gastos de viaje de los funcionarios que viatican generando la inforamcion para contabilidad y recursos humanos </t>
  </si>
  <si>
    <t>Software para la liquidacion, facturacion y abonos de la Tasa Retributiva por vertimientos junto con los pagos por PSE de acuerdo al  Decreto 2667 de 2012</t>
  </si>
  <si>
    <t>Software para la liquidacion, facturacion y abonos de la Tasa Uso de Aguas junto con los pagos por PSE de acuuerdo al decreto 1155 de 2017</t>
  </si>
  <si>
    <t>Subdirector de Planeación y Gestión Tecnológica</t>
  </si>
  <si>
    <t>Dirigir, coordinar, supervisar y controlar la operación de los procesos y actividades asociadas con recurso hídrico, áreas protegidas, ordenamiento territorial, gestión tecnológica, sistema de gestión integral y cooperación interinstitucional y banco de proyectos, orientadas a contribuir al aseguramiento de la calidad de vida, al bienestar social, al desarrollo productivo sostenible y competitivo de la comunidad Tolimense, en cumplimiento de los principios y la misión institucional.</t>
  </si>
  <si>
    <t>Subdirección de Planeación y Gestión Tecnológica</t>
  </si>
  <si>
    <t xml:space="preserve">Líder del Subproceso </t>
  </si>
  <si>
    <t xml:space="preserve">Profesionales Universitarios, Técnicos y contratistas </t>
  </si>
  <si>
    <t xml:space="preserve">Realizar las funciones y cumplir los compromisos organizacionales con eficacia y calidad de acuerdo al proceso y subproceso </t>
  </si>
  <si>
    <t>Carpetas Planes de Ordenamiento Territorial de los municipios del departamento del Tolima</t>
  </si>
  <si>
    <t>Archivo con la información de los POT de cada uno de los municipios</t>
  </si>
  <si>
    <t>Archivo con la información de los Planes parciales del departamento del Tolima</t>
  </si>
  <si>
    <t>Documentos de seguimiento y evaluación de los POT</t>
  </si>
  <si>
    <t>Archivo con la información de los documentos de seguimiento y evaluación de los POT</t>
  </si>
  <si>
    <t>Agendas ambientales de los municipios del departamento del Tolima</t>
  </si>
  <si>
    <t>Archivo con la información de las agendas ambientales de los municipios</t>
  </si>
  <si>
    <t xml:space="preserve">Determinantes ambientales para la revisión y ajuste de los POT </t>
  </si>
  <si>
    <t>Archivo con la información de las determinantes ambientales para la revisión y ajuste de los POT</t>
  </si>
  <si>
    <t>Base cartográfica de los Planes de Ordenamiento Territorial</t>
  </si>
  <si>
    <t>Archivo con la base cartográfica de los POT</t>
  </si>
  <si>
    <t xml:space="preserve">Servidor de DB </t>
  </si>
  <si>
    <t>PROCESO CONTROL INTERNO DISCIPLINARIO</t>
  </si>
  <si>
    <t>Jefe Oficina Control Interno Disciplinario</t>
  </si>
  <si>
    <t>Dirigir, coordinar, supervisar y controlar la aplicación del regimen disciplinario de los servidores públicos coforme a la normatividad vigente, adelantando estrategias y planes de mejoramiento tendientes a optimizar el desarrollo de las investigaciones disciplinarias llevadas a cabo en contra de servidores públicos adscritos a la corporacion que se vean inmersos en la comision de conductas con incidencias disciplinarias de diversas naturalezas.</t>
  </si>
  <si>
    <t>Oficina Control Interno Disciplinario</t>
  </si>
  <si>
    <t>Persona</t>
  </si>
  <si>
    <t>Directora General</t>
  </si>
  <si>
    <t xml:space="preserve">Realizar las funciones y cumplir los compromisos organizacionales con eficacia y calidad de acuerdo al proceso y suproceso al que se encuentre adscrito. </t>
  </si>
  <si>
    <t>Contiene los documentos que hacen parte de un expediente correspondiente a un disciplinario ordinario, adelantados en contra de los diferentes servidores públicos de la corporacion por la presunta incidencia en conductas disciplinarias.</t>
  </si>
  <si>
    <t xml:space="preserve">Documentos que sirven de apoyo para aclarar diferentes situaciones juridicas en el margen de los procesos disciplinarios de la corporación. </t>
  </si>
  <si>
    <t xml:space="preserve">Actas Comité De Seguimiento De PQRS </t>
  </si>
  <si>
    <t>Documentos en donde se registra lo estipulado en el comité mensual de seguimmiento de PQRS de la corporación, con el fin de identificar las posibles falencias y aspectos por mejorar frente a la atencion de los requerimientos de los usuarios de la corporación.</t>
  </si>
  <si>
    <t>Contienen material electrónico correspondiente a informacion referente al procedimiento disciplinario en general, así como tambien informacion de carácter reservado frente a conductas posiblemente disciplinables cometidas por funcionarios de la corporacion; de igual manera grabaciones de las diligencias de declaraciones juramentadas, versiones libres y ampliaciones de queja dentro de los diferentes procesos disciplinarios de los que conoce esta oficina.</t>
  </si>
  <si>
    <t>Jefe Oficina Control Interno Disciplinario, Profesional Universitario de la Oficina, Contratistas de la Oficina</t>
  </si>
  <si>
    <t>Espacio fisico en donde se fijan las comunicaciones generales de la oficina y las notificaciones por estado o edicto conforme a los artículos 105 y 150 de la ley 734 de 2002.</t>
  </si>
  <si>
    <t>Entrada de la oficina</t>
  </si>
  <si>
    <t>Activo fisico</t>
  </si>
  <si>
    <t>Libro Radicador</t>
  </si>
  <si>
    <t>Orientar y acompañar un grupo o equipo de trabajo,según las normas y/o leyes que reglamenten las actividades dirigidas para el cumplimiento de las metas definidas por la entidad</t>
  </si>
  <si>
    <t>Base de datos de la descripcion de los documentos controlados por el sistema de gestión en uso e historicos</t>
  </si>
  <si>
    <t>Archivos con informacion cartografica de POMCAs en proceso de elaboracion</t>
  </si>
  <si>
    <t>informacion</t>
  </si>
  <si>
    <t>Documentos tecnicos</t>
  </si>
  <si>
    <t>Archivos con informacion con planes de manejo y formulacion de objetivos de calidad en proceso de actualizacion y planes de ordenacion y manejo de cuencas</t>
  </si>
  <si>
    <t>Planes de manejo ambiental</t>
  </si>
  <si>
    <t>Instrumentos</t>
  </si>
  <si>
    <t xml:space="preserve">Documento que representa Archivos SHAPE cartograficos </t>
  </si>
  <si>
    <t>Documento con estudio de geofisica para el manejo ambiental del acuifero del sur</t>
  </si>
  <si>
    <t>Censo usuario (Localizacion de puntos de agua)</t>
  </si>
  <si>
    <t>Fisico y digital</t>
  </si>
  <si>
    <t>Digital</t>
  </si>
  <si>
    <t>Proyectos</t>
  </si>
  <si>
    <t>Base de datos de recurso hidrico y equipos de computo</t>
  </si>
  <si>
    <t>Reporte de estaciones</t>
  </si>
  <si>
    <t>Equipos de computo de recursos hidricos</t>
  </si>
  <si>
    <t>Informes tecnicos</t>
  </si>
  <si>
    <t>Informes para la nueva instalacion de estaciones y mantenimiento correctivo y preventivo de la red de cortolima</t>
  </si>
  <si>
    <t>Informe de proyectos formulados y radicados en banco de proyectos</t>
  </si>
  <si>
    <t>Informes de proyectos viabilizados</t>
  </si>
  <si>
    <t>Informes de proyectos que cumplen correctamente con los requisitos propuestos para radicar a banco de proyectos</t>
  </si>
  <si>
    <t>Documentos de cartografias</t>
  </si>
  <si>
    <t>Almacenar todas las bases de datos  nuestros sistemas de de informacion (información de cortolim)</t>
  </si>
  <si>
    <t>Informacion</t>
  </si>
  <si>
    <t>Archivos que alberga la información geográfica de los elementos.</t>
  </si>
  <si>
    <t>Archivos cartograficos SHP</t>
  </si>
  <si>
    <t>Documento de los planes de manejo ambiental del acuifero de ibague</t>
  </si>
  <si>
    <t xml:space="preserve">Documento el cual contiene la caracterizacion de los acueductos municipales y heredades del tolima </t>
  </si>
  <si>
    <t>Equipo de recurso hidrico</t>
  </si>
  <si>
    <t>Documento del los diferentes puntos de agua de la ciudad de Ibague</t>
  </si>
  <si>
    <t xml:space="preserve">Estudio de suelos </t>
  </si>
  <si>
    <t>Informacion relacionada con hidrometeorologica</t>
  </si>
  <si>
    <t>Equipo de gestion de proyectos</t>
  </si>
  <si>
    <t>Equipos ordenamiento territorial</t>
  </si>
  <si>
    <t>Carpeta de medios fisicos</t>
  </si>
  <si>
    <t>Equipos subproceso ordenamiento territorial</t>
  </si>
  <si>
    <t xml:space="preserve">Digital y fisico </t>
  </si>
  <si>
    <t>Estudios de flora y fauna</t>
  </si>
  <si>
    <t>Plan regional de biodiversidad</t>
  </si>
  <si>
    <t>Caracterizacion de bosques en el departamento</t>
  </si>
  <si>
    <t>Caracterizacion de areas con estudios de capacidad de carga - turismo de naturaleza</t>
  </si>
  <si>
    <t xml:space="preserve">Equipos de Subproceso areas protegidas </t>
  </si>
  <si>
    <t>Contiene la geolocalizacion y documentos correspondientes de los PMA  ecosistemas estrategicos</t>
  </si>
  <si>
    <t>Contiene la geolocalizacion y documentos de estudios relacionados con la flora y fauna</t>
  </si>
  <si>
    <t xml:space="preserve">Geolocalizacion y documentos de inventario de humedales PMA </t>
  </si>
  <si>
    <t>Documentacion de registros de fauna silvestre de los departamentos</t>
  </si>
  <si>
    <t xml:space="preserve">Informe del plan regional de biodiversidad y geolocalizacion </t>
  </si>
  <si>
    <t>Documento con la caracterizacion de los principales bosques en el departamento</t>
  </si>
  <si>
    <t>Profesional especializado</t>
  </si>
  <si>
    <t>Contiene el conjunto de actividades para Proyectar, ejecutar, supervisar, hacer seguimiento y controlar los proyectos de inversión para atender la  problemática ambiental planteada por los diferentes instrumentos de planificación y la comunidad en general, con el fin de prevenir, controlar y mitigar los impactos a las comunidades del departamento</t>
  </si>
  <si>
    <t>Consiste en la implementación, seguimiento y ajuste de las actividades orientadas a realizar una gestión integral del riesgo y del cambio climático, en el área de jurisdicción de la Corporación, para contribuir al aseguramiento de la calidad de vida, al bienestar social, al desarrollo productivo sostenible y competitivo de la comunidad Tolimense</t>
  </si>
  <si>
    <t>Es la implementación, seguimiento y ajuste de las actividades orientadas a desarrollar y promover el proceso de cultura y gestión socio ambiental en el departamento Tolima, con el fin de generar en la comunidad, actitudes de valoración y respeto por el ambiente, en una concepción de desarrollo humano que satisfaga las necesidades de las generaciones presentes, asegurando el bienestar de las generaciones futuras.</t>
  </si>
  <si>
    <t>Profesional especializado y profesional universitario</t>
  </si>
  <si>
    <t>Jefe Oficina Asesora Jurídica</t>
  </si>
  <si>
    <t>Líder de Subprocesos (2)</t>
  </si>
  <si>
    <t>Contiene los documentos que hacen parte de un proceso sancionatorio, licencia ambiental,  permiso ambiental y procesos externos adelantados en los diferentes despachos judiciales en los que CORTOLIMA es sujeto procesal.</t>
  </si>
  <si>
    <t xml:space="preserve">Compilacion Normativa que es utilizada para identificar la normatividad aplicable  en cada unos de los procesos y procedimientos adelatandos en CORTOLIMA. </t>
  </si>
  <si>
    <t>Aplicación de Base de datos que es utilizada para llevar el registro y trazabilidad de los expedientes sancionatorios adelantados con antelacion a la entreda en vigencia de VITAL.</t>
  </si>
  <si>
    <t>Aplicación de Base de datos que es utilizada para llevar el registro y trazabilidad de los expedientes licenciados y permisivos adelantados con antelacion a la entreda en vigencia de VITAL.</t>
  </si>
  <si>
    <t>Plataforma Web de Base de datos donde se  lleva el registro y trazabilidad de los expedientes licenciados y permisivos adelantados en vigencia de VITAL, cuya informacion es alimentada con la informacion que contiene los expedientes fisicos.</t>
  </si>
  <si>
    <t>Aréa fisica asignada para los expedientes de gestión que custodia la oficina asesora jurídica</t>
  </si>
  <si>
    <t>Publica</t>
  </si>
  <si>
    <t>Oficina Juridica</t>
  </si>
  <si>
    <t>Clasificado</t>
  </si>
  <si>
    <t>Actas Comité de Coordinacion del Sistema Control Interno</t>
  </si>
  <si>
    <t xml:space="preserve">Contiene : citaciones , actas y lista e Asistencia </t>
  </si>
  <si>
    <t xml:space="preserve">Archivo de Gestion y/o Central Historico </t>
  </si>
  <si>
    <t>evaluacion Institucional</t>
  </si>
  <si>
    <t>Asesor de Control Interno a al gestion</t>
  </si>
  <si>
    <t>Actas de Seguimiento, Asesoria o Acompañamiento a la gestion Institucional</t>
  </si>
  <si>
    <t xml:space="preserve">Continene : solicitudes, (actas, seguimientos o acampañamiento a la gestion Institucional ) y comunicación ( mensajes internos, adjuntos) acta o instrumento de seguimiento </t>
  </si>
  <si>
    <t>Contiene : Comunicación de l CGR, Listado de Asistencia ( Instalacion d ela Auditoria, Solicitud CGR - Comunicaciones respuesta (Anexo Total de Respuesta) matriz de onservacionesm respuesta definiotiva dela CGR , Informe Final de la Auditoria Cgr - Matriz de Hallazgos</t>
  </si>
  <si>
    <t>Plan de Mejoramiento Institucional</t>
  </si>
  <si>
    <t xml:space="preserve"> Plan de Mejoramiento Institucional</t>
  </si>
  <si>
    <t>Carpetas Planes parciales  de los municipios del departamento del Tolima</t>
  </si>
  <si>
    <t>Informacion Estadistica PIGA</t>
  </si>
  <si>
    <t>Datos estadisticos para toma de decisiones en programas de PIGA</t>
  </si>
  <si>
    <t>Equipo de Sistema Integrado de Gestion</t>
  </si>
  <si>
    <t>Caracterizacion de acueductos municipales y veredades del departamento del tolima</t>
  </si>
  <si>
    <t>Software Intranet (CSI)</t>
  </si>
  <si>
    <t>Intranet - Covirena</t>
  </si>
  <si>
    <t>Intranet - ProgCortolima</t>
  </si>
  <si>
    <t xml:space="preserve">Intranet </t>
  </si>
  <si>
    <t>Medicion de aforos empleando el acoustic doppler current profiler adcp</t>
  </si>
  <si>
    <t xml:space="preserve">
Registro De Operacion Y De Funcionamiento Del Centro De Atención Y Valoración De Fauna Silvestre - (Cav)</t>
  </si>
  <si>
    <t>Diego Iglesias</t>
  </si>
  <si>
    <t>Servidor de DB Cortowin1 extranet o intranet</t>
  </si>
  <si>
    <t>Revision de informacion de caudales concesionados y autodeclarados</t>
  </si>
  <si>
    <t>Servidor de DB Cortowin1 - ProgCortolima</t>
  </si>
  <si>
    <t xml:space="preserve">
Carpetas de  Inversiones Ambientales</t>
  </si>
  <si>
    <t>Carpetas de Gestión Socio Ambiental</t>
  </si>
  <si>
    <t>Servidor de DB Cortowin1 - Intranet</t>
  </si>
  <si>
    <t>Carpetas Historial de cada predio adquirido o en proceso
Administracion, Conservacion, Riesgo, Reforestacion</t>
  </si>
  <si>
    <t>Carpeta Avalúos comerciales de predios en proceso de adquisición</t>
  </si>
  <si>
    <t>Subdirección de Desarrollo Ambiental - Foderama</t>
  </si>
  <si>
    <t>Subdirección de Desarrollo Ambiental - Folderama</t>
  </si>
  <si>
    <t>Servidor de DB Cortowin1 -  Intranet y Extranet</t>
  </si>
  <si>
    <t>Gestion documental - Hojas de Vida - Fisica</t>
  </si>
  <si>
    <t>Se incluye toda la informacion de las hojas de vida del personal de planta de la Corporacion</t>
  </si>
  <si>
    <t>Carpetas en Archivo de Gestion</t>
  </si>
  <si>
    <t>Profesional Especializado - Gestion Humana</t>
  </si>
  <si>
    <t>Gestion documental - Hojas de Vida - Electronica</t>
  </si>
  <si>
    <t>Se incluye toda la informacion de las hojas de vida del personal de planta de la Corporacion en el Sistema de Gestion Electronica</t>
  </si>
  <si>
    <t>Nomina</t>
  </si>
  <si>
    <t>Se incluye toda la informacion de las novedades de nomina para el proceso liquidacion</t>
  </si>
  <si>
    <t>Nomina Liquidacion</t>
  </si>
  <si>
    <t>Informacion de la Liqidacion del personal de Planta de la Corporacion incluyendo informacion historica</t>
  </si>
  <si>
    <t>Planes estrategicos decreto 612</t>
  </si>
  <si>
    <t>Planes institucionales de gestion humana (bienestar, vacantes,PETH,  Capacitacion, Incentivos, Seguridad y Salud en el trabajo)</t>
  </si>
  <si>
    <t>Presupuesto General</t>
  </si>
  <si>
    <t>Se incluye toda la informacion de actos administrativos, de elaboracion del presupuesto, acuerdos de modificacion del presupuesto, Disponibilidades, registros, Compromisos y Egresos, como tambien las solicitudes de disponibilidad y solicitudes de registros</t>
  </si>
  <si>
    <t>Profesional Universitario de Presupuesto</t>
  </si>
  <si>
    <t>Programa de Presupuesto - Control Presupuestal</t>
  </si>
  <si>
    <t xml:space="preserve">Se incluye toda la informacion de los movimientos presupuestales de la Corporacion </t>
  </si>
  <si>
    <t>Se incluye toda la informacion de los egresos contables, el cual incluye los soportes de pago (Actas, Delegaciones, Facturas, Planillas de pago, Informes tecnicos etc)</t>
  </si>
  <si>
    <t>Programa de Tesoreria - Egresos</t>
  </si>
  <si>
    <t>Se incluye toda la informacion de los movimientos contables de Tesoreria</t>
  </si>
  <si>
    <t>Profesional Especializado - Gestion Presupuestal y Financiera</t>
  </si>
  <si>
    <t>Programa de Tasa Uso de Aguas</t>
  </si>
  <si>
    <t>Se incluye toda la informacion de resoluciones de concesiones de aguas, traspasos, indices de escaces, de inversion, como liquidaciones de prueba</t>
  </si>
  <si>
    <t>Tecnico administrativo de liquidacion de TUA</t>
  </si>
  <si>
    <t>Facturacion de Tasa Retributiva (TR)</t>
  </si>
  <si>
    <t>Liquidacion de Tasa Uso de Aguas</t>
  </si>
  <si>
    <t>Programa de Cuentas por Cobrar</t>
  </si>
  <si>
    <t>Se incluye toda la informacion de resoluciones de los diferentes cobros que hace la corporacion diferentes a TUA y TR como son seguimiento ambiental, evaluacion ambiental, Multas, Certificaciones, Material de arrastre, Transferencias sector electrico, responsabilidades, etc.</t>
  </si>
  <si>
    <t>Liquidacion de Cuentas por Cobrar (CXC)</t>
  </si>
  <si>
    <t>Acuerdos de Pago</t>
  </si>
  <si>
    <t>Informacion de los Acuerdos de pago que hace cortolima con los usuarios externos y llevar un seguimiento a estos.</t>
  </si>
  <si>
    <t>Liquidacion de Evaluacion y Seguimiento Ambiental</t>
  </si>
  <si>
    <t>Carpetas en el expediente</t>
  </si>
  <si>
    <t>Se incluye toda la informacion de las liquidaciones de evaluacion y seguimiento ambiental junto con la resolucion, mensajes internos, las reclamaciones y los informes tecnicos de las respectivas visitas.</t>
  </si>
  <si>
    <t>Software para la liquidacion de evaluacion y seguimiento ambiental  y las resoluciones</t>
  </si>
  <si>
    <t>Profesionales Universitario de Liquidaciones</t>
  </si>
  <si>
    <t>Software para la evaluacion y seguimiento ambiental</t>
  </si>
  <si>
    <t xml:space="preserve">Concepto Jurídico </t>
  </si>
  <si>
    <t>Procesos Externos</t>
  </si>
  <si>
    <t>Vital (repositorio de informacion)</t>
  </si>
  <si>
    <t>Cobro Coactivo</t>
  </si>
  <si>
    <t>Software para la liquidacion, facturacion, cobro de intereses y abonos de las cuentas por cobrar en persuasivo y coactivo junto con los pagos por PSE de acuerdo a la CXC</t>
  </si>
  <si>
    <t>Software de Cobro coactivo</t>
  </si>
  <si>
    <t>Contiene el conjunto metadatos de los pasos de un cobro coactivo incluyendo fechas de mandamiento de pago, remate, acuerdos, ejecutoria, ficta, etc y la psobile prescripcion de la cuenta por cobrar coactiva.</t>
  </si>
  <si>
    <t>Control Producto/Servicio No Conforme</t>
  </si>
  <si>
    <t>Sancionatorio</t>
  </si>
  <si>
    <t>Comité De Conciliación</t>
  </si>
  <si>
    <t>Carpetas</t>
  </si>
  <si>
    <t>Egresos,Notas bancarias, ajustes de tesoreria</t>
  </si>
  <si>
    <t>Movimientos Contables</t>
  </si>
  <si>
    <t xml:space="preserve">Se incluye toda la informacion de los movimientos contables( Comprobantes contables, ajustes contables, comprobantes de almacen, etc), diferentes a los de tesoreria </t>
  </si>
  <si>
    <t>Programa Contable</t>
  </si>
  <si>
    <t>Programa de Cuentas por Pagar</t>
  </si>
  <si>
    <t>Cuntas por Pagar</t>
  </si>
  <si>
    <t>Se incluye toda la informacion de las cuentas por cobrar para su respectiva verificacion por parte del proceso contable</t>
  </si>
  <si>
    <t>Se incluye toda la informacion en el sistema de los  cuentas por cobrar</t>
  </si>
  <si>
    <t>Movimientos de Almacen (Entradas, Salidas, traspasos y elementos dados de baja)</t>
  </si>
  <si>
    <t>Programa de almacen</t>
  </si>
  <si>
    <t>Se incluye toda la informacion de los elementos de consumo, devolutivo, activos fijos y bienes recibidos y entregados en comodato</t>
  </si>
  <si>
    <t>Profesional Universitario de Contabilidad</t>
  </si>
  <si>
    <t>Profesional Especializado - Gestion Contable</t>
  </si>
  <si>
    <t>Profesional Universitario de almacen</t>
  </si>
  <si>
    <t>Caja Menor de Gastos Generales</t>
  </si>
  <si>
    <t>Programacion de Vehiculos</t>
  </si>
  <si>
    <t>Se incluye toda la informacion de compras y pagos, facturas, auxilliares de caja menor, resoluciones de apertura y legalizacion de cajas menores</t>
  </si>
  <si>
    <t>Se incluye la programacion de vehiculos internos como externos</t>
  </si>
  <si>
    <t>Justificacion de Oportunidad y Conveniencia / Estudios Previos</t>
  </si>
  <si>
    <t>Correspondencia</t>
  </si>
  <si>
    <t>Se incluye toda la informacion de la correspondencia fisica tanto de entrada como de salida, como tambien la correspondencia por correo electronico</t>
  </si>
  <si>
    <t>Profesional Especializado - Gestion Documental</t>
  </si>
  <si>
    <t>Correspondencia - Gestion Documental  Electronica</t>
  </si>
  <si>
    <t xml:space="preserve">Se incluye toda la informacion de los metadatos de correspondencia que llegan tanto de entrada como de salida a la corporacion </t>
  </si>
  <si>
    <t>Archivo Historico</t>
  </si>
  <si>
    <t xml:space="preserve">Se incluye toda la informacion series y subseries documentales fisicas que hacen parte de la acervo documental en la corporacion </t>
  </si>
  <si>
    <t>Carpetas/ cajas en Archivo de Gestion</t>
  </si>
  <si>
    <t>Profesional Especializado / Auxiliar de apoyo - Gestion Documental</t>
  </si>
  <si>
    <t>Se incluye toda la informacion de Justificaciones de Oportunidad y conveniencia yy estudios previos para la elaboracion de contratos de funcionamiento vigencia actual y presupuesto del siguiente ano</t>
  </si>
  <si>
    <t>Centro de documentos</t>
  </si>
  <si>
    <t>Se incluye informacion fisica y electronica acerca de proyectos y documentos relacionados con el medio ambiente</t>
  </si>
  <si>
    <t>Carpetas , estudios , CDs</t>
  </si>
  <si>
    <t xml:space="preserve">Documento </t>
  </si>
  <si>
    <t>Cortwoin1</t>
  </si>
  <si>
    <t>Estudio Geofisica para plan de manejo ambiental del acuiferos</t>
  </si>
  <si>
    <t>Reglamentaciones</t>
  </si>
  <si>
    <t>Documento de la reglamentacion</t>
  </si>
  <si>
    <t>Documentos semidetallados a escala 1:25.000</t>
  </si>
  <si>
    <t>Documentos de iniciativa para la construccion de PDTE para la instrumentacion de las SZH</t>
  </si>
  <si>
    <t>Proyectos registrados</t>
  </si>
  <si>
    <t>Registro de las Ongs Ambientales en el departamento del Tolima</t>
  </si>
  <si>
    <t xml:space="preserve">Continene software de Geolocalizacion y documentos </t>
  </si>
  <si>
    <t>Archivo</t>
  </si>
  <si>
    <t>Informes de Resultados de monitoreo de Calidad de Aguas - Tasa Retributiva</t>
  </si>
  <si>
    <t>Contiene la informacion de monitoreo de la calidad del agua de de las fuentes hidricas y vertimientos puntuales..</t>
  </si>
  <si>
    <t>Cortowin1 ProgCortolima</t>
  </si>
  <si>
    <t>Programador de Actividades</t>
  </si>
  <si>
    <t>Relacion de las responsabilidades y tareas realizadas y por realizar por el grupo de gestion socioambiental</t>
  </si>
  <si>
    <t>Expedientes de Contratos o convenios de Produccion mas limpia</t>
  </si>
  <si>
    <t>Contiene el conjunto de actividades para implementación, seguimiento y ajuste de las actividades orientadas al diseño y ejecución del programa integral de asistencia técnica y acompañamiento en Producción Más Limpia (PML), con el fin de obtener producciones económicamente sostenibles, sustentables y amigables con el medio ambiente</t>
  </si>
  <si>
    <t>Bases de datos de Usuarios y/o beneficiarios de proyectos</t>
  </si>
  <si>
    <t>Beneficiarios o usuarios de proyectos de produccion mas limpia</t>
  </si>
  <si>
    <t>Digital, y equipo</t>
  </si>
  <si>
    <t>Bases de Datos de Negocios Verdes</t>
  </si>
  <si>
    <t>Tablas de excel de listado de negocios verdes avalados por la Corporacion y Ministerio de ambiente</t>
  </si>
  <si>
    <t>Contiene el conjunto de actividades para Establecer  el procedimiento   para  el registro del libro de  operaciones  de  las  empresas  de transformación de  productos forestales , las  de  transformación secundaria  de productos  forestales  o de productos  terminados, las  de  comercialización  forestal , las  de  comercialización  y  transformación secundaria  de productos  forestales y las  integradas   definidas  en el Capitulo  X  del  decreto 1791  del  4  de  Octubre  de   1996.-1076 de 2015</t>
  </si>
  <si>
    <t>Expedientes en Juridica</t>
  </si>
  <si>
    <t>Expediente en Juridica</t>
  </si>
  <si>
    <t>Contiene los documentos correspondientes a Autos y/o Resoluciones que se deben notificar correspondientes a los procesos sancionatorio adelantados en la Oficina Asesora Jurídica.</t>
  </si>
  <si>
    <t>Contiene los documentos que hacen parte de un proceso licencia ambiental,  permiso ambiental y procesos externos adelantados en los diferentes despachos judiciales en los que CORTOLIMA es sujeto procesal.</t>
  </si>
  <si>
    <t>Contiene los documentos correspondientes a Autos y/o Resoluciones que se deben notificar correspondientes a licencia ambiental, permiso ambiental,y procesos externos adelantados en la Oficina Asesora Jurídica.</t>
  </si>
  <si>
    <t>Correos Electronicos</t>
  </si>
  <si>
    <t>Contiene la informacion de los correos electronicos de los funcionarios de la Corporacion</t>
  </si>
  <si>
    <t>Proveedor de Correo Electronico</t>
  </si>
  <si>
    <t>Correo electornico de Ventanilla y Correos oficiales de Salida</t>
  </si>
  <si>
    <t>Contiene la informacion del historico de correos enviados o que envian a la corporacion</t>
  </si>
  <si>
    <t>Clasificacion Informacion</t>
  </si>
  <si>
    <t>Clasifiacion Informacion</t>
  </si>
  <si>
    <t>VALORACION DE ACTIVOS</t>
  </si>
  <si>
    <t>Es la Sumatoria de Integridad + Disponibilidad + Confidencialidad</t>
  </si>
  <si>
    <t>No importante</t>
  </si>
  <si>
    <t>Importante</t>
  </si>
  <si>
    <t>Muy Importante</t>
  </si>
  <si>
    <t>Mesa Tematica de Gobierno Digital y Seguridad de la Informacion</t>
  </si>
  <si>
    <t>Informes Auditorias Externas  Contraloria General de la republica - CGR-</t>
  </si>
  <si>
    <t>Equipo</t>
  </si>
  <si>
    <t>Carpetas Gestión Integral del riesgo y Cambio climático (Estudios)</t>
  </si>
  <si>
    <t>Extranet - CAV</t>
  </si>
  <si>
    <t>Contiene el conjunto de actividades para Realizar visitas control y seguimiento a la mineria ilegal para garantizar procesos enmarcados en la normatividad vigente.</t>
  </si>
  <si>
    <t>Contiene el conjunto de actividades para Realizar visitas de seguimiento con el fin de efectuar control para garantizar procesos enmarcados en la normatividad vigente.</t>
  </si>
  <si>
    <t>Contiene la informacion de actas y planillas de asistencia a reuniones con los mineros de subsistencia</t>
  </si>
  <si>
    <t>Apoyo y acompañamiento a mineros de subsistencia</t>
  </si>
  <si>
    <t>Archivo electronico</t>
  </si>
  <si>
    <t>Jefe Oficina Control Interno a la Gestion</t>
  </si>
  <si>
    <t>Oficina Control Interno a la gestion</t>
  </si>
  <si>
    <t>Jefe Oficina Control Interno a la gestion</t>
  </si>
  <si>
    <t>Asesorar y asistir a la Dirección General en la consolidación y seguimiento al Sistema de Control Interno
y al Sistema de Gestión Integrado de la Entidad, en el marco de lo definido en el Modelo Integrado de
Planeación y Gestión – MIPG, evaluando su eficacia, eficiencia y efectividad, para la mejora continua, la
reevaluación de los planes establecidos y la toma de acciones necesarias para el cumplimiento de las
metas u objetivos propuestos</t>
  </si>
  <si>
    <t>Actualizacion del documento de activos de informacion, los activos de informacion de las territoriales son los mismos que se presentan para calidad ambiental y oficina juridica</t>
  </si>
  <si>
    <t>Código:</t>
  </si>
  <si>
    <t xml:space="preserve">Versión:          </t>
  </si>
  <si>
    <t>Pág..:</t>
  </si>
  <si>
    <t>1 de 1</t>
  </si>
  <si>
    <t>MATRIZ DE ACTIVOS DE INFORMACION</t>
  </si>
  <si>
    <t xml:space="preserve">FECHA ACTUALIZACION </t>
  </si>
  <si>
    <t>OBSERVACIONES</t>
  </si>
  <si>
    <t>Hugo Martinez A</t>
  </si>
  <si>
    <t>Mesa tematica de Gobierno Digital  y seguridad de la informacion</t>
  </si>
  <si>
    <t>Comité de Seguridad y Privacidad de la informacion</t>
  </si>
  <si>
    <t>Indice</t>
  </si>
  <si>
    <t>Contenido de la Caja Fuerte</t>
  </si>
  <si>
    <t>Lugar donde se encuentran las Licencias de windows y office, como tambien copias de seguridad</t>
  </si>
  <si>
    <t xml:space="preserve">Sistema de informacion de virtualizacion de dominios, consola de antivirus y escritorio reomoto </t>
  </si>
  <si>
    <t>Sistema de Informacion de Cortolima (ERP, Misional)</t>
  </si>
  <si>
    <t xml:space="preserve">Sistema de informacion de virtualizacion de dominios, Planta Telefonica, Aula TICs </t>
  </si>
  <si>
    <t>Servidor de antivirus seguridad perimetral</t>
  </si>
  <si>
    <t>Soprtes del comité institucional de gestion y mesas tematicas y Sistema de Gestion</t>
  </si>
  <si>
    <t>Informes de Gestion, PAI, PAC y Otros</t>
  </si>
  <si>
    <t>Contiene la informacion de los informes de Gestion Plan Anual</t>
  </si>
  <si>
    <t>Informacion del Geovisor ambiental</t>
  </si>
  <si>
    <t>Delimitacion ronda hidrica</t>
  </si>
  <si>
    <t>Contiene la geolocalizacion y documentos correspondientes de areas protegidas (estudios tecnicos)</t>
  </si>
  <si>
    <t>Proyectos y estudios de Areas protegidas</t>
  </si>
  <si>
    <t>Documentos de Planes de Manejo Ambiental (PMA) ecosistemas estrategicos</t>
  </si>
  <si>
    <t>Inventario y caracterizacion de humedales con sus PMA</t>
  </si>
  <si>
    <t>Registross, estudios y PMA de fauna silvestre</t>
  </si>
  <si>
    <t xml:space="preserve">Geolocalizacion estudio y PMA </t>
  </si>
  <si>
    <t>Instrumento de Planificacion para el Ordenamiento de Turismo de naturaleza</t>
  </si>
  <si>
    <t>Caracterizacion Complejo de paramos</t>
  </si>
  <si>
    <t>Gestión Documental Electrónica (Resoluciones, Acuerdos y actas de Concejo y Asamblea)</t>
  </si>
  <si>
    <t>Planes de mejoramiento Interno</t>
  </si>
  <si>
    <t>Auditorias internas conforme al Planes de auditorias</t>
  </si>
  <si>
    <t>Documento de Auditorias internas - Plan de auditoriadebidamente aprobado con los soportes</t>
  </si>
  <si>
    <t xml:space="preserve"> Plan de Mejoramiento Interno con los soportes evidencias de seguimiento</t>
  </si>
  <si>
    <t>Mensajes internos para impulsar expedientes o solicitudes de Control Interno- corresos electronicos</t>
  </si>
  <si>
    <t>Mensajes Internos- Correos electronicos</t>
  </si>
  <si>
    <t xml:space="preserve">soportes de rendicion de informes electronicos  emitidos por los organos de control </t>
  </si>
  <si>
    <t xml:space="preserve"> constancia de emision de informes de la Corporacion</t>
  </si>
  <si>
    <t>publica</t>
  </si>
  <si>
    <t>Documentos relacionados con los operativos de Control a la mineria ilegal</t>
  </si>
  <si>
    <t>Contiene la informacion ds procesos disciplinario en el Equipos de computo</t>
  </si>
  <si>
    <t>Software donde se desarrolla la intranet para indicadores de PQR o de la Correspondencia de la Corporacion</t>
  </si>
  <si>
    <t>Informacion Publicada en la Cartelera</t>
  </si>
  <si>
    <t>Archivos en donde se lleva el control de la asignacion de los expedientes a los funcionarios adscritos a esta oficina para que lleven a cabo el tramite pertinente frente a las situaciones jurídicas en que se encuentren los mismos.</t>
  </si>
  <si>
    <t>Onedrive</t>
  </si>
  <si>
    <t>Software para la distribucion de Correspondencia (Responsable en todas las subdirecciones)</t>
  </si>
  <si>
    <t>Precontractual</t>
  </si>
  <si>
    <t>NAS</t>
  </si>
  <si>
    <t>Digitatal</t>
  </si>
  <si>
    <t>Profesional Especializado Contratos</t>
  </si>
  <si>
    <t>Todos los funcionarios</t>
  </si>
  <si>
    <t>Contiene toda la informacion precontractual de los contratos</t>
  </si>
  <si>
    <t>VIGPRO</t>
  </si>
  <si>
    <t>Actualizacion del documento de activos de informacion. Creacion de nuevas oficinas.</t>
  </si>
  <si>
    <t>Oficina de direccionamiento Estrategico TIC</t>
  </si>
  <si>
    <t>Software para la Vigilancia de procesos Judiciales</t>
  </si>
  <si>
    <t>Nube</t>
  </si>
  <si>
    <t>Profesional Especializado - Defensa Judicial</t>
  </si>
  <si>
    <t>Oficina asesora de direccionamiento Estrategico TIC</t>
  </si>
  <si>
    <t>SJ1</t>
  </si>
  <si>
    <t>SJ2</t>
  </si>
  <si>
    <t>SJ3</t>
  </si>
  <si>
    <t>SJ4</t>
  </si>
  <si>
    <t>SJ5</t>
  </si>
  <si>
    <t>SJ6</t>
  </si>
  <si>
    <t>SJ7</t>
  </si>
  <si>
    <t>SJ8</t>
  </si>
  <si>
    <t>SJ9</t>
  </si>
  <si>
    <t>SJ10</t>
  </si>
  <si>
    <t>SJ11</t>
  </si>
  <si>
    <t>SJ12</t>
  </si>
  <si>
    <t>SJ13</t>
  </si>
  <si>
    <t>SJ14</t>
  </si>
  <si>
    <t>SJ15</t>
  </si>
  <si>
    <t>SJ16</t>
  </si>
  <si>
    <t>SJ17</t>
  </si>
  <si>
    <t>SJ18</t>
  </si>
  <si>
    <t>SJ19</t>
  </si>
  <si>
    <t>SJ20</t>
  </si>
  <si>
    <t>SJ21</t>
  </si>
  <si>
    <t>F_</t>
  </si>
  <si>
    <t>06</t>
  </si>
  <si>
    <t>CA2</t>
  </si>
  <si>
    <t>CA3</t>
  </si>
  <si>
    <t>CA5</t>
  </si>
  <si>
    <t>CA6</t>
  </si>
  <si>
    <t>CA7</t>
  </si>
  <si>
    <t>CA8</t>
  </si>
  <si>
    <t>CA9</t>
  </si>
  <si>
    <t>CA10</t>
  </si>
  <si>
    <t>CA11</t>
  </si>
  <si>
    <t>CA12</t>
  </si>
  <si>
    <t>CA13</t>
  </si>
  <si>
    <t>CA14</t>
  </si>
  <si>
    <t>CA15</t>
  </si>
  <si>
    <t>CA17</t>
  </si>
  <si>
    <t>DA1</t>
  </si>
  <si>
    <t>DA2</t>
  </si>
  <si>
    <t>DA3</t>
  </si>
  <si>
    <t>DA4</t>
  </si>
  <si>
    <t>DA5</t>
  </si>
  <si>
    <t>DA6</t>
  </si>
  <si>
    <t>DA7</t>
  </si>
  <si>
    <t>DA8</t>
  </si>
  <si>
    <t>DA9</t>
  </si>
  <si>
    <t>DA10</t>
  </si>
  <si>
    <t>PA1</t>
  </si>
  <si>
    <t>PA2</t>
  </si>
  <si>
    <t>PA3</t>
  </si>
  <si>
    <t>PA4</t>
  </si>
  <si>
    <t>PA5</t>
  </si>
  <si>
    <t>PA6</t>
  </si>
  <si>
    <t>PA7</t>
  </si>
  <si>
    <t>PA8</t>
  </si>
  <si>
    <t>PA9</t>
  </si>
  <si>
    <t>PA10</t>
  </si>
  <si>
    <t>PA11</t>
  </si>
  <si>
    <t>PA12</t>
  </si>
  <si>
    <t>PA13</t>
  </si>
  <si>
    <t>PA14</t>
  </si>
  <si>
    <t>PA15</t>
  </si>
  <si>
    <t>PA16</t>
  </si>
  <si>
    <t>PA17</t>
  </si>
  <si>
    <t>PA18</t>
  </si>
  <si>
    <t>PA19</t>
  </si>
  <si>
    <t>PA20</t>
  </si>
  <si>
    <t>PA21</t>
  </si>
  <si>
    <t>PA22</t>
  </si>
  <si>
    <t>PA23</t>
  </si>
  <si>
    <t>PA24</t>
  </si>
  <si>
    <t>PA25</t>
  </si>
  <si>
    <t>PA26</t>
  </si>
  <si>
    <t>PA27</t>
  </si>
  <si>
    <t>PA28</t>
  </si>
  <si>
    <t>PA29</t>
  </si>
  <si>
    <t>PA30</t>
  </si>
  <si>
    <t>TI1</t>
  </si>
  <si>
    <t>TI2</t>
  </si>
  <si>
    <t>TI3</t>
  </si>
  <si>
    <t>TI4</t>
  </si>
  <si>
    <t>TI6</t>
  </si>
  <si>
    <t>TI7</t>
  </si>
  <si>
    <t>TI8</t>
  </si>
  <si>
    <t>TI9</t>
  </si>
  <si>
    <t>TI10</t>
  </si>
  <si>
    <t>TI11</t>
  </si>
  <si>
    <t>TI12</t>
  </si>
  <si>
    <t>TI13</t>
  </si>
  <si>
    <t>TI14</t>
  </si>
  <si>
    <t>TI15</t>
  </si>
  <si>
    <t>TI16</t>
  </si>
  <si>
    <t>TI17</t>
  </si>
  <si>
    <t>TI18</t>
  </si>
  <si>
    <t>TI19</t>
  </si>
  <si>
    <t>TI20</t>
  </si>
  <si>
    <t>TI21</t>
  </si>
  <si>
    <t>TI22</t>
  </si>
  <si>
    <t>TI23</t>
  </si>
  <si>
    <t>TI24</t>
  </si>
  <si>
    <t>TI25</t>
  </si>
  <si>
    <t>TI26</t>
  </si>
  <si>
    <t>TI27</t>
  </si>
  <si>
    <t>TI28</t>
  </si>
  <si>
    <t>PE1</t>
  </si>
  <si>
    <t>PE2</t>
  </si>
  <si>
    <t>PE3</t>
  </si>
  <si>
    <t>PE4</t>
  </si>
  <si>
    <t>PE5</t>
  </si>
  <si>
    <t>PE6</t>
  </si>
  <si>
    <t>PE7</t>
  </si>
  <si>
    <t>PE8</t>
  </si>
  <si>
    <t>SA1</t>
  </si>
  <si>
    <t>SA2</t>
  </si>
  <si>
    <t>SA3</t>
  </si>
  <si>
    <t>SA4</t>
  </si>
  <si>
    <t>SA5</t>
  </si>
  <si>
    <t>SA6</t>
  </si>
  <si>
    <t>SA7</t>
  </si>
  <si>
    <t>SA8</t>
  </si>
  <si>
    <t>SA9</t>
  </si>
  <si>
    <t>SA10</t>
  </si>
  <si>
    <t>SA11</t>
  </si>
  <si>
    <t>SA12</t>
  </si>
  <si>
    <t>SA13</t>
  </si>
  <si>
    <t>SA14</t>
  </si>
  <si>
    <t>SA15</t>
  </si>
  <si>
    <t>SA16</t>
  </si>
  <si>
    <t>SA17</t>
  </si>
  <si>
    <t>SA18</t>
  </si>
  <si>
    <t>SA19</t>
  </si>
  <si>
    <t>SA20</t>
  </si>
  <si>
    <t>SA21</t>
  </si>
  <si>
    <t>SA22</t>
  </si>
  <si>
    <t>SA23</t>
  </si>
  <si>
    <t>SA24</t>
  </si>
  <si>
    <t>SA25</t>
  </si>
  <si>
    <t>SA26</t>
  </si>
  <si>
    <t>SA27</t>
  </si>
  <si>
    <t>SA28</t>
  </si>
  <si>
    <t>SA29</t>
  </si>
  <si>
    <t>SA30</t>
  </si>
  <si>
    <t>SA31</t>
  </si>
  <si>
    <t>SA32</t>
  </si>
  <si>
    <t>SA33</t>
  </si>
  <si>
    <t>SA35</t>
  </si>
  <si>
    <t>SA36</t>
  </si>
  <si>
    <t>SA37</t>
  </si>
  <si>
    <t>SA38</t>
  </si>
  <si>
    <t>SA39</t>
  </si>
  <si>
    <t>CG2</t>
  </si>
  <si>
    <t>CG1</t>
  </si>
  <si>
    <t>CG3</t>
  </si>
  <si>
    <t>CG4</t>
  </si>
  <si>
    <t>CG5</t>
  </si>
  <si>
    <t>CG6</t>
  </si>
  <si>
    <t>CG7</t>
  </si>
  <si>
    <t>CG8</t>
  </si>
  <si>
    <t>RI1</t>
  </si>
  <si>
    <t>RI2</t>
  </si>
  <si>
    <t>RI3</t>
  </si>
  <si>
    <t>RI4</t>
  </si>
  <si>
    <t>RI5</t>
  </si>
  <si>
    <t>RI6</t>
  </si>
  <si>
    <t>RI7</t>
  </si>
  <si>
    <t>Oficinas territoriales</t>
  </si>
  <si>
    <t>Jefe de oficina territorial</t>
  </si>
  <si>
    <t>Oficina asesora de las territoriales</t>
  </si>
  <si>
    <t>Sede centro</t>
  </si>
  <si>
    <t>Electronico</t>
  </si>
  <si>
    <t xml:space="preserve">Modulo CSI </t>
  </si>
  <si>
    <t>Seguimiento a expedientes y correspondencia</t>
  </si>
  <si>
    <t>Expedientes ambientales</t>
  </si>
  <si>
    <t>Modulo Viaticos</t>
  </si>
  <si>
    <t>Elaboracion y presentacion de ordenes de viaje</t>
  </si>
  <si>
    <t>Asesor de la oficina territoriales</t>
  </si>
  <si>
    <t>Suite Adobe</t>
  </si>
  <si>
    <t>Herramientas de edicion grafica y video</t>
  </si>
  <si>
    <t>Asesor de relacionamiento institucional</t>
  </si>
  <si>
    <t xml:space="preserve">Asesor de relacionamiento Institucional </t>
  </si>
  <si>
    <t>Chat institucional</t>
  </si>
  <si>
    <t>Modulo de correspondencia</t>
  </si>
  <si>
    <t>Redes Sociales</t>
  </si>
  <si>
    <t>NAS (Repositorio de archivos )</t>
  </si>
  <si>
    <t>Carpeta compartida donde se encuentra el historico y lo actual de los medios audiovisuales</t>
  </si>
  <si>
    <t>Oficina Asesora de Direccionamiento Estrategico TICs</t>
  </si>
  <si>
    <t>Herramienta para interactuar en tiempo real o offline con todas las partes interezadas</t>
  </si>
  <si>
    <t>Publicacion boletines de prensa y/o noticias de informacion</t>
  </si>
  <si>
    <t xml:space="preserve">Hosting </t>
  </si>
  <si>
    <t>Boletines de prensa y/o noticias de informacion</t>
  </si>
  <si>
    <t>Noticias y eventos</t>
  </si>
  <si>
    <t>Redes sociales</t>
  </si>
  <si>
    <t>Software para el seguimiento a contratos, supervisiones e interventorias</t>
  </si>
  <si>
    <t>Modulo de interventorias</t>
  </si>
  <si>
    <t>PIX4D</t>
  </si>
  <si>
    <t>Software de procesamiento fotogrametrico</t>
  </si>
  <si>
    <t>Sede central</t>
  </si>
  <si>
    <t>TI29</t>
  </si>
  <si>
    <t>TI5</t>
  </si>
  <si>
    <t>SJ22</t>
  </si>
  <si>
    <t>SJ23</t>
  </si>
  <si>
    <t>SJ24</t>
  </si>
  <si>
    <t>SJ25</t>
  </si>
  <si>
    <t>SJ26</t>
  </si>
  <si>
    <t>SJ27</t>
  </si>
  <si>
    <t>SJ28</t>
  </si>
  <si>
    <t>SJ29</t>
  </si>
  <si>
    <t>CA18</t>
  </si>
  <si>
    <t>CA19</t>
  </si>
  <si>
    <t>CA20</t>
  </si>
  <si>
    <t>Actualizacion del documento de activos de informacion. Se reorganizo conforme a el mapa de procesos</t>
  </si>
  <si>
    <t>GESTION DE TALENTO HUMANO</t>
  </si>
  <si>
    <t>GESTION FINANCIERA</t>
  </si>
  <si>
    <t>GESTION DE INGRESOS</t>
  </si>
  <si>
    <t>GESTION DOCUMENTAL</t>
  </si>
  <si>
    <t>SERVICO AL CIUDADANO</t>
  </si>
  <si>
    <t>SA40</t>
  </si>
  <si>
    <t>SA41</t>
  </si>
  <si>
    <t>SA42</t>
  </si>
  <si>
    <t>SA43</t>
  </si>
  <si>
    <t>SA44</t>
  </si>
  <si>
    <t>SA45</t>
  </si>
  <si>
    <t>SA47</t>
  </si>
  <si>
    <t>SA48</t>
  </si>
  <si>
    <t>SA49</t>
  </si>
  <si>
    <t>SA50</t>
  </si>
  <si>
    <t>SA51</t>
  </si>
  <si>
    <t>SA52</t>
  </si>
  <si>
    <t>SA53</t>
  </si>
  <si>
    <t>SA54</t>
  </si>
  <si>
    <t>SA55</t>
  </si>
  <si>
    <t>SA56</t>
  </si>
  <si>
    <t>SA57</t>
  </si>
  <si>
    <t>SA58</t>
  </si>
  <si>
    <t>SA59</t>
  </si>
  <si>
    <t>Lista de chequeo</t>
  </si>
  <si>
    <t>Se utuliza para verifcar el contenido completo de los documetos que se requiere para el tramite de evaluacion ambiental</t>
  </si>
  <si>
    <t>Expediente del tramite</t>
  </si>
  <si>
    <t>Profesional Especializado - Servicio al Ciudadano</t>
  </si>
  <si>
    <t>Control, seguimiento , vigilancia y sancionatorio</t>
  </si>
  <si>
    <t>Aplicación de Base de datos que es utilizada para llevar el registro y trazabilidad de los expedientessancionatorios</t>
  </si>
  <si>
    <t>Expedientes sancionatorios</t>
  </si>
  <si>
    <t>Autorizacines, permisos y licencias ambientales</t>
  </si>
  <si>
    <t>Aplicación de Base de datos que es utilizada para llevar el registro y trazabilidad de los expedientes licenciados</t>
  </si>
  <si>
    <t>Subdireccion de Administracion de los recursos Naturales</t>
  </si>
  <si>
    <t>GETION DE SOPORTE TIC</t>
  </si>
  <si>
    <t>Spiceworks</t>
  </si>
  <si>
    <t>Apoyo en la admistracion de los equipo y perifiericos de la entidad</t>
  </si>
  <si>
    <t>Servidor de cortolima</t>
  </si>
  <si>
    <t>Profesional Gestion de soporte TIC</t>
  </si>
  <si>
    <t>OADETIC</t>
  </si>
  <si>
    <t>Mesa de Ayuda ITIL</t>
  </si>
  <si>
    <t>Gestion de tikets para mesa de ayuda TIC</t>
  </si>
  <si>
    <t>Antivirus</t>
  </si>
  <si>
    <t>Mitiga el acceso a o restringe a eventos indievidos en la red</t>
  </si>
  <si>
    <t>192.168.20.11</t>
  </si>
  <si>
    <t>GETION ADMINISTRATIVA</t>
  </si>
  <si>
    <t>Profesional Especializada</t>
  </si>
  <si>
    <t>Plan anual de adquiciciones PAA</t>
  </si>
  <si>
    <t>Se incluye toda la información en el sistema de los  movimientos contables</t>
  </si>
  <si>
    <t>Profesional Especializado - Gestión Contable</t>
  </si>
  <si>
    <t>Profesional Especializado de almacen</t>
  </si>
  <si>
    <t>Profesional Especializado - Gestion administrativa</t>
  </si>
  <si>
    <t>CA1</t>
  </si>
  <si>
    <t>CA4</t>
  </si>
  <si>
    <t>CA16</t>
  </si>
  <si>
    <t>CA21</t>
  </si>
  <si>
    <t>CA22</t>
  </si>
  <si>
    <t>CA23</t>
  </si>
  <si>
    <t>CA24</t>
  </si>
  <si>
    <t>CA25</t>
  </si>
  <si>
    <t>SA46</t>
  </si>
  <si>
    <t>SA60</t>
  </si>
  <si>
    <t>SA61</t>
  </si>
  <si>
    <t>SA62</t>
  </si>
  <si>
    <t>SA63</t>
  </si>
  <si>
    <t>SA64</t>
  </si>
  <si>
    <t>Modulo Sistema de Gestion (CAMEDA)</t>
  </si>
  <si>
    <t>Actas del Comité Institucional de  Gestion y Desempeño, Mesas Tematicas de Sistema de Gestion</t>
  </si>
  <si>
    <t>Informes de concepto técnico (Word y PDF)</t>
  </si>
  <si>
    <t>XXXXXXXXX</t>
  </si>
  <si>
    <t>Monitoriean la calidad del aire</t>
  </si>
  <si>
    <t>Datos generados por los equipo de medicion de calidad del aire</t>
  </si>
  <si>
    <t xml:space="preserve"> copia Disco Duro P.U.S.A.R.N</t>
  </si>
  <si>
    <t>Disco Duro P.U.S.A.R.N, Disco duro CPU de la móvil.</t>
  </si>
  <si>
    <t xml:space="preserve">Manejo De Material Forestal Y/O Productos De La Flora Silvestre Incautado Y/O Decomisado </t>
  </si>
  <si>
    <t xml:space="preserve">Citios de almacenamiento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</si>
</sst>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6" x14ac:knownFonts="1">
    <font>
      <sz val="11"/>
      <color theme="1"/>
      <name val="Calibri"/>
      <family val="2"/>
      <scheme val="minor"/>
    </font>
    <font>
      <b/>
      <sz val="14"/>
      <color theme="1"/>
      <name val="Arial"/>
      <family val="2"/>
    </font>
    <font>
      <sz val="11"/>
      <color theme="1"/>
      <name val="Arial"/>
      <family val="2"/>
    </font>
    <font>
      <b/>
      <sz val="11"/>
      <color theme="1"/>
      <name val="Arial"/>
      <family val="2"/>
    </font>
    <font>
      <sz val="8"/>
      <color theme="1"/>
      <name val="Arial"/>
      <family val="2"/>
    </font>
    <font>
      <sz val="10"/>
      <color theme="1"/>
      <name val="Arial"/>
      <family val="2"/>
    </font>
    <font>
      <sz val="12"/>
      <color theme="1"/>
      <name val="Arial"/>
      <family val="2"/>
    </font>
    <font>
      <sz val="10"/>
      <color rgb="FF000000"/>
      <name val="Arial"/>
      <family val="2"/>
    </font>
    <font>
      <b/>
      <sz val="12"/>
      <color theme="1"/>
      <name val="Arial"/>
      <family val="2"/>
    </font>
    <font>
      <u/>
      <sz val="11"/>
      <color theme="10"/>
      <name val="Calibri"/>
      <family val="2"/>
      <scheme val="minor"/>
    </font>
    <font>
      <u/>
      <sz val="11"/>
      <color theme="11"/>
      <name val="Calibri"/>
      <family val="2"/>
      <scheme val="minor"/>
    </font>
    <font>
      <sz val="9"/>
      <color indexed="81"/>
      <name val="Calibri"/>
      <family val="2"/>
    </font>
    <font>
      <b/>
      <sz val="9"/>
      <color indexed="81"/>
      <name val="Calibri"/>
      <family val="2"/>
    </font>
    <font>
      <sz val="11"/>
      <color theme="0"/>
      <name val="Calibri"/>
      <family val="2"/>
      <scheme val="minor"/>
    </font>
    <font>
      <sz val="12"/>
      <name val="Arial"/>
      <family val="2"/>
    </font>
    <font>
      <b/>
      <sz val="22"/>
      <name val="Arial"/>
      <family val="2"/>
    </font>
    <font>
      <sz val="10"/>
      <name val="Arial"/>
      <family val="2"/>
    </font>
    <font>
      <b/>
      <sz val="16"/>
      <color indexed="23"/>
      <name val="Arial"/>
      <family val="2"/>
    </font>
    <font>
      <sz val="22"/>
      <color theme="0" tint="-4.9989318521683403E-2"/>
      <name val="Arial"/>
      <family val="2"/>
    </font>
    <font>
      <sz val="16"/>
      <color theme="0"/>
      <name val="Arial"/>
      <family val="2"/>
    </font>
    <font>
      <sz val="9"/>
      <color indexed="81"/>
      <name val="Tahoma"/>
      <family val="2"/>
    </font>
    <font>
      <b/>
      <sz val="9"/>
      <color indexed="81"/>
      <name val="Tahoma"/>
      <family val="2"/>
    </font>
    <font>
      <b/>
      <sz val="11"/>
      <color rgb="FF000000"/>
      <name val="Calibri"/>
      <family val="2"/>
    </font>
    <font>
      <sz val="11"/>
      <color rgb="FF000000"/>
      <name val="Calibri"/>
      <family val="2"/>
    </font>
    <font>
      <b/>
      <sz val="10"/>
      <color rgb="FFFFFFFF"/>
      <name val="Arial"/>
      <family val="2"/>
    </font>
    <font>
      <b/>
      <sz val="10"/>
      <name val="Arial"/>
      <family val="2"/>
    </font>
    <font>
      <b/>
      <sz val="9"/>
      <name val="Arial"/>
      <family val="2"/>
    </font>
    <font>
      <sz val="8"/>
      <name val="Arial"/>
      <family val="2"/>
    </font>
    <font>
      <sz val="11"/>
      <name val="Arial"/>
      <family val="2"/>
    </font>
    <font>
      <b/>
      <sz val="8"/>
      <name val="Arial"/>
      <family val="2"/>
    </font>
    <font>
      <b/>
      <sz val="11"/>
      <color theme="0"/>
      <name val="Arial"/>
      <family val="2"/>
    </font>
    <font>
      <b/>
      <sz val="12"/>
      <color theme="0"/>
      <name val="Arial"/>
      <family val="2"/>
    </font>
    <font>
      <b/>
      <sz val="24"/>
      <name val="Arial"/>
      <family val="2"/>
    </font>
    <font>
      <b/>
      <sz val="24"/>
      <color indexed="55"/>
      <name val="Arial"/>
      <family val="2"/>
    </font>
    <font>
      <sz val="14"/>
      <name val="Arial"/>
      <family val="2"/>
    </font>
    <font>
      <u/>
      <sz val="11"/>
      <color theme="3" tint="0.39997558519241921"/>
      <name val="Calibri"/>
      <family val="2"/>
      <scheme val="minor"/>
    </font>
  </fonts>
  <fills count="16">
    <fill>
      <patternFill patternType="none"/>
    </fill>
    <fill>
      <patternFill patternType="gray125"/>
    </fill>
    <fill>
      <patternFill patternType="solid">
        <fgColor theme="2" tint="-0.249977111117893"/>
        <bgColor indexed="64"/>
      </patternFill>
    </fill>
    <fill>
      <patternFill patternType="solid">
        <fgColor theme="3" tint="0.59999389629810485"/>
        <bgColor indexed="64"/>
      </patternFill>
    </fill>
    <fill>
      <patternFill patternType="solid">
        <fgColor rgb="FF92D050"/>
        <bgColor indexed="64"/>
      </patternFill>
    </fill>
    <fill>
      <patternFill patternType="solid">
        <fgColor theme="0"/>
        <bgColor indexed="64"/>
      </patternFill>
    </fill>
    <fill>
      <patternFill patternType="solid">
        <fgColor theme="4" tint="-0.249977111117893"/>
        <bgColor indexed="64"/>
      </patternFill>
    </fill>
    <fill>
      <patternFill patternType="solid">
        <fgColor rgb="FFFFFFFF"/>
        <bgColor indexed="64"/>
      </patternFill>
    </fill>
    <fill>
      <patternFill patternType="solid">
        <fgColor rgb="FF76933C"/>
        <bgColor indexed="64"/>
      </patternFill>
    </fill>
    <fill>
      <patternFill patternType="solid">
        <fgColor rgb="FFD9D9D9"/>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indexed="9"/>
        <bgColor indexed="64"/>
      </patternFill>
    </fill>
    <fill>
      <patternFill patternType="solid">
        <fgColor theme="0" tint="-0.249977111117893"/>
        <bgColor indexed="64"/>
      </patternFill>
    </fill>
    <fill>
      <patternFill patternType="solid">
        <fgColor rgb="FFFFC000"/>
        <bgColor indexed="64"/>
      </patternFill>
    </fill>
  </fills>
  <borders count="3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right style="thin">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3D4C"/>
      </left>
      <right/>
      <top style="thin">
        <color rgb="FF003D4C"/>
      </top>
      <bottom style="thin">
        <color rgb="FF003D4C"/>
      </bottom>
      <diagonal/>
    </border>
    <border>
      <left/>
      <right/>
      <top style="thin">
        <color rgb="FF003D4C"/>
      </top>
      <bottom style="thin">
        <color rgb="FF003D4C"/>
      </bottom>
      <diagonal/>
    </border>
    <border>
      <left style="thin">
        <color rgb="FF003D4C"/>
      </left>
      <right style="thin">
        <color rgb="FF003D4C"/>
      </right>
      <top/>
      <bottom style="thin">
        <color rgb="FF003D4C"/>
      </bottom>
      <diagonal/>
    </border>
    <border>
      <left/>
      <right style="thin">
        <color rgb="FF003D4C"/>
      </right>
      <top/>
      <bottom style="thin">
        <color rgb="FF003D4C"/>
      </bottom>
      <diagonal/>
    </border>
    <border>
      <left/>
      <right/>
      <top style="medium">
        <color auto="1"/>
      </top>
      <bottom style="thin">
        <color auto="1"/>
      </bottom>
      <diagonal/>
    </border>
    <border>
      <left/>
      <right/>
      <top style="thin">
        <color auto="1"/>
      </top>
      <bottom style="medium">
        <color auto="1"/>
      </bottom>
      <diagonal/>
    </border>
    <border>
      <left style="thin">
        <color rgb="FF003D4C"/>
      </left>
      <right/>
      <top/>
      <bottom/>
      <diagonal/>
    </border>
    <border>
      <left style="thin">
        <color rgb="FF003D4C"/>
      </left>
      <right/>
      <top/>
      <bottom style="medium">
        <color auto="1"/>
      </bottom>
      <diagonal/>
    </border>
    <border>
      <left style="medium">
        <color indexed="64"/>
      </left>
      <right style="medium">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s>
  <cellStyleXfs count="17">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6" fillId="0" borderId="0" applyFill="0" applyBorder="0"/>
    <xf numFmtId="0" fontId="9" fillId="0" borderId="0" applyNumberFormat="0" applyFill="0" applyBorder="0" applyAlignment="0" applyProtection="0"/>
  </cellStyleXfs>
  <cellXfs count="226">
    <xf numFmtId="0" fontId="0" fillId="0" borderId="0" xfId="0"/>
    <xf numFmtId="0" fontId="2" fillId="0" borderId="0" xfId="0" applyFont="1"/>
    <xf numFmtId="0" fontId="2" fillId="0" borderId="0" xfId="0" applyFont="1" applyAlignment="1">
      <alignment horizontal="justify"/>
    </xf>
    <xf numFmtId="0" fontId="2" fillId="0" borderId="0" xfId="0" applyFont="1" applyAlignment="1">
      <alignment horizontal="center" vertical="center"/>
    </xf>
    <xf numFmtId="0" fontId="2" fillId="0" borderId="1"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0" fontId="5" fillId="0" borderId="0" xfId="0" applyFont="1" applyAlignment="1">
      <alignment horizontal="left" wrapText="1"/>
    </xf>
    <xf numFmtId="0" fontId="5" fillId="0" borderId="1" xfId="0" applyFont="1" applyBorder="1" applyAlignment="1">
      <alignment vertical="center" wrapText="1"/>
    </xf>
    <xf numFmtId="0" fontId="5" fillId="0" borderId="1" xfId="0" applyFont="1" applyBorder="1" applyAlignment="1">
      <alignment wrapText="1"/>
    </xf>
    <xf numFmtId="0" fontId="4" fillId="0" borderId="1" xfId="0" applyFont="1" applyBorder="1" applyAlignment="1">
      <alignment vertical="center" wrapText="1"/>
    </xf>
    <xf numFmtId="0" fontId="4" fillId="0" borderId="1" xfId="0" applyFont="1" applyBorder="1" applyAlignment="1">
      <alignment wrapText="1"/>
    </xf>
    <xf numFmtId="0" fontId="5" fillId="0" borderId="1" xfId="0" applyFont="1" applyBorder="1" applyAlignment="1">
      <alignment horizontal="left" wrapText="1"/>
    </xf>
    <xf numFmtId="0" fontId="5"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1" xfId="0" applyFont="1" applyBorder="1" applyAlignment="1">
      <alignment horizontal="left" vertical="center" wrapText="1"/>
    </xf>
    <xf numFmtId="0" fontId="4" fillId="0" borderId="3" xfId="0" applyFont="1" applyBorder="1" applyAlignment="1">
      <alignment horizontal="justify" wrapText="1"/>
    </xf>
    <xf numFmtId="0" fontId="4" fillId="0" borderId="1" xfId="0" applyFont="1" applyBorder="1" applyAlignment="1">
      <alignment horizontal="center" vertical="center"/>
    </xf>
    <xf numFmtId="0" fontId="2" fillId="0" borderId="0" xfId="0" applyFont="1" applyFill="1"/>
    <xf numFmtId="0" fontId="5" fillId="0" borderId="1" xfId="0" applyFont="1" applyBorder="1" applyAlignment="1">
      <alignment horizontal="justify" vertical="center"/>
    </xf>
    <xf numFmtId="0" fontId="5" fillId="0" borderId="1" xfId="0" applyFont="1" applyBorder="1" applyAlignment="1">
      <alignment horizontal="justify" wrapText="1"/>
    </xf>
    <xf numFmtId="0" fontId="5" fillId="0" borderId="1" xfId="0" applyFont="1" applyBorder="1" applyAlignment="1">
      <alignment horizontal="justify" vertical="center" wrapText="1"/>
    </xf>
    <xf numFmtId="0" fontId="5" fillId="0" borderId="1" xfId="0" applyFont="1" applyFill="1" applyBorder="1" applyAlignment="1">
      <alignment horizontal="center" vertical="center" wrapText="1"/>
    </xf>
    <xf numFmtId="0" fontId="5" fillId="0" borderId="0" xfId="0" applyFont="1" applyAlignment="1">
      <alignment horizontal="center"/>
    </xf>
    <xf numFmtId="0" fontId="3" fillId="2" borderId="14" xfId="0" applyFont="1" applyFill="1" applyBorder="1" applyAlignment="1">
      <alignment horizontal="center"/>
    </xf>
    <xf numFmtId="0" fontId="3" fillId="2" borderId="16" xfId="0" applyFont="1" applyFill="1" applyBorder="1" applyAlignment="1">
      <alignment horizontal="center"/>
    </xf>
    <xf numFmtId="0" fontId="1" fillId="2" borderId="15" xfId="0" applyFont="1" applyFill="1" applyBorder="1" applyAlignment="1">
      <alignment horizontal="center" vertical="center"/>
    </xf>
    <xf numFmtId="0" fontId="1" fillId="2" borderId="17" xfId="0" applyFont="1" applyFill="1" applyBorder="1" applyAlignment="1">
      <alignment horizontal="center" vertical="center"/>
    </xf>
    <xf numFmtId="0" fontId="3" fillId="0" borderId="1" xfId="0" applyFont="1" applyBorder="1" applyAlignment="1">
      <alignment horizontal="center" vertical="center"/>
    </xf>
    <xf numFmtId="0" fontId="14" fillId="0" borderId="1" xfId="15" applyFont="1" applyBorder="1" applyAlignment="1">
      <alignment horizontal="center" vertical="center" wrapText="1"/>
    </xf>
    <xf numFmtId="0" fontId="13" fillId="5" borderId="0" xfId="0" applyFont="1" applyFill="1"/>
    <xf numFmtId="0" fontId="14" fillId="0" borderId="1" xfId="15" quotePrefix="1" applyFont="1" applyBorder="1" applyAlignment="1">
      <alignment horizontal="center" vertical="center" wrapText="1"/>
    </xf>
    <xf numFmtId="0" fontId="14" fillId="0" borderId="5" xfId="15" applyFont="1" applyBorder="1" applyAlignment="1">
      <alignment horizontal="center" vertical="center" wrapText="1"/>
    </xf>
    <xf numFmtId="0" fontId="14" fillId="0" borderId="3" xfId="0" applyFont="1" applyBorder="1" applyAlignment="1">
      <alignment horizontal="center" vertical="center"/>
    </xf>
    <xf numFmtId="0" fontId="5" fillId="0" borderId="1" xfId="0" applyFont="1" applyFill="1" applyBorder="1" applyAlignment="1">
      <alignment horizontal="justify" wrapText="1"/>
    </xf>
    <xf numFmtId="0" fontId="4" fillId="0" borderId="1" xfId="0" applyFont="1" applyFill="1" applyBorder="1" applyAlignment="1">
      <alignment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22"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8" xfId="0" applyFont="1" applyFill="1" applyBorder="1" applyAlignment="1">
      <alignment horizontal="center" vertical="center"/>
    </xf>
    <xf numFmtId="0" fontId="19" fillId="6" borderId="1" xfId="0" applyFont="1" applyFill="1" applyBorder="1" applyAlignment="1">
      <alignment horizontal="center"/>
    </xf>
    <xf numFmtId="0" fontId="19" fillId="6" borderId="1" xfId="0" applyFont="1" applyFill="1" applyBorder="1" applyAlignment="1"/>
    <xf numFmtId="0" fontId="2" fillId="0" borderId="1" xfId="0" applyFont="1" applyBorder="1" applyAlignment="1">
      <alignment horizontal="justify"/>
    </xf>
    <xf numFmtId="0" fontId="2" fillId="0" borderId="1" xfId="0" applyFont="1" applyBorder="1" applyAlignment="1">
      <alignment vertical="center"/>
    </xf>
    <xf numFmtId="164" fontId="2" fillId="0" borderId="1" xfId="0" applyNumberFormat="1" applyFont="1" applyBorder="1" applyAlignment="1">
      <alignment vertical="center"/>
    </xf>
    <xf numFmtId="14" fontId="2" fillId="0" borderId="1" xfId="0" applyNumberFormat="1" applyFont="1" applyBorder="1" applyAlignment="1">
      <alignment vertical="center"/>
    </xf>
    <xf numFmtId="0" fontId="5" fillId="5" borderId="1" xfId="0" applyFont="1" applyFill="1" applyBorder="1" applyAlignment="1">
      <alignment horizontal="center"/>
    </xf>
    <xf numFmtId="0" fontId="5" fillId="5" borderId="1" xfId="0" applyFont="1" applyFill="1" applyBorder="1" applyAlignment="1">
      <alignment horizontal="center" wrapText="1"/>
    </xf>
    <xf numFmtId="0" fontId="2" fillId="5" borderId="1" xfId="0" applyFont="1" applyFill="1" applyBorder="1" applyAlignment="1">
      <alignment horizontal="center" vertical="center"/>
    </xf>
    <xf numFmtId="0" fontId="3" fillId="5" borderId="1" xfId="0" applyFont="1" applyFill="1" applyBorder="1" applyAlignment="1">
      <alignment horizontal="center" vertical="center"/>
    </xf>
    <xf numFmtId="0" fontId="2" fillId="0" borderId="0" xfId="0" applyFont="1" applyFill="1" applyAlignment="1">
      <alignment horizontal="justify"/>
    </xf>
    <xf numFmtId="0" fontId="0" fillId="0" borderId="0" xfId="0" applyFont="1" applyFill="1" applyAlignment="1">
      <alignment horizontal="justify"/>
    </xf>
    <xf numFmtId="0" fontId="5" fillId="5" borderId="1" xfId="0" applyFont="1" applyFill="1" applyBorder="1" applyAlignment="1">
      <alignment wrapText="1"/>
    </xf>
    <xf numFmtId="0" fontId="4" fillId="5" borderId="1" xfId="0" applyFont="1" applyFill="1" applyBorder="1" applyAlignment="1">
      <alignment wrapText="1"/>
    </xf>
    <xf numFmtId="0" fontId="5" fillId="5" borderId="1" xfId="0" applyFont="1" applyFill="1" applyBorder="1" applyAlignment="1">
      <alignment horizontal="left" wrapText="1"/>
    </xf>
    <xf numFmtId="0" fontId="2" fillId="5" borderId="1" xfId="0" applyFont="1" applyFill="1" applyBorder="1" applyAlignment="1">
      <alignment horizontal="justify"/>
    </xf>
    <xf numFmtId="0" fontId="2" fillId="5" borderId="1" xfId="0" applyFont="1" applyFill="1" applyBorder="1" applyAlignment="1">
      <alignment horizontal="center" vertical="center" wrapText="1"/>
    </xf>
    <xf numFmtId="0" fontId="23" fillId="7" borderId="0" xfId="0" applyFont="1" applyFill="1"/>
    <xf numFmtId="0" fontId="25" fillId="9" borderId="28" xfId="0" applyFont="1" applyFill="1" applyBorder="1" applyAlignment="1">
      <alignment horizontal="center" vertical="center"/>
    </xf>
    <xf numFmtId="0" fontId="25" fillId="9" borderId="29" xfId="0" applyFont="1" applyFill="1" applyBorder="1" applyAlignment="1">
      <alignment horizontal="center" vertical="top" wrapText="1"/>
    </xf>
    <xf numFmtId="0" fontId="25" fillId="7" borderId="28" xfId="0" applyFont="1" applyFill="1" applyBorder="1" applyAlignment="1">
      <alignment horizontal="center" vertical="center"/>
    </xf>
    <xf numFmtId="0" fontId="26" fillId="7" borderId="29" xfId="0" applyFont="1" applyFill="1" applyBorder="1" applyAlignment="1">
      <alignment horizontal="center" vertical="center" wrapText="1"/>
    </xf>
    <xf numFmtId="0" fontId="16" fillId="7" borderId="29" xfId="0" applyFont="1" applyFill="1" applyBorder="1" applyAlignment="1">
      <alignment vertical="top" wrapText="1"/>
    </xf>
    <xf numFmtId="0" fontId="7" fillId="7" borderId="0" xfId="0" applyFont="1" applyFill="1"/>
    <xf numFmtId="0" fontId="7" fillId="7" borderId="0" xfId="0" applyFont="1" applyFill="1" applyAlignment="1">
      <alignment wrapText="1"/>
    </xf>
    <xf numFmtId="0" fontId="5" fillId="0" borderId="1" xfId="0" applyFont="1" applyFill="1" applyBorder="1" applyAlignment="1">
      <alignment horizontal="justify"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xf>
    <xf numFmtId="0" fontId="5" fillId="5" borderId="1" xfId="0" applyFont="1" applyFill="1" applyBorder="1" applyAlignment="1">
      <alignment horizontal="left" vertical="center" wrapText="1"/>
    </xf>
    <xf numFmtId="0" fontId="5" fillId="5" borderId="1" xfId="0" applyFont="1" applyFill="1" applyBorder="1" applyAlignment="1">
      <alignment horizontal="justify" vertical="center"/>
    </xf>
    <xf numFmtId="0" fontId="5" fillId="5" borderId="1" xfId="0" applyFont="1" applyFill="1" applyBorder="1" applyAlignment="1">
      <alignment horizontal="justify" vertical="center" wrapText="1"/>
    </xf>
    <xf numFmtId="0" fontId="2" fillId="5" borderId="0" xfId="0" applyFont="1" applyFill="1"/>
    <xf numFmtId="0" fontId="5" fillId="5" borderId="1" xfId="0" applyFont="1" applyFill="1" applyBorder="1" applyAlignment="1">
      <alignment horizontal="justify"/>
    </xf>
    <xf numFmtId="0" fontId="2" fillId="0" borderId="0" xfId="0" applyFont="1" applyFill="1" applyAlignment="1">
      <alignment horizontal="center" vertical="center"/>
    </xf>
    <xf numFmtId="0" fontId="3" fillId="10" borderId="1" xfId="0" applyFont="1" applyFill="1" applyBorder="1" applyAlignment="1">
      <alignment horizontal="center" vertical="center"/>
    </xf>
    <xf numFmtId="0" fontId="16" fillId="5" borderId="1" xfId="0" applyFont="1" applyFill="1" applyBorder="1" applyAlignment="1">
      <alignment horizontal="left" wrapText="1"/>
    </xf>
    <xf numFmtId="0" fontId="16" fillId="0" borderId="1" xfId="0" applyFont="1" applyFill="1" applyBorder="1" applyAlignment="1">
      <alignment horizontal="center" vertical="center" wrapText="1"/>
    </xf>
    <xf numFmtId="0" fontId="16" fillId="0" borderId="1" xfId="0" applyFont="1" applyBorder="1" applyAlignment="1">
      <alignment horizontal="left" vertical="center"/>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28" fillId="0" borderId="1" xfId="0" applyFont="1" applyBorder="1" applyAlignment="1">
      <alignment horizontal="center" vertical="center"/>
    </xf>
    <xf numFmtId="0" fontId="16" fillId="5" borderId="1" xfId="0" applyFont="1" applyFill="1" applyBorder="1" applyAlignment="1">
      <alignment horizontal="center" vertical="center" wrapText="1"/>
    </xf>
    <xf numFmtId="0" fontId="28" fillId="0" borderId="1" xfId="0" applyFont="1" applyFill="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justify" vertical="center" wrapText="1"/>
    </xf>
    <xf numFmtId="0" fontId="16" fillId="0" borderId="1" xfId="0" applyFont="1" applyFill="1" applyBorder="1" applyAlignment="1">
      <alignment horizontal="justify"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vertical="center" wrapText="1"/>
    </xf>
    <xf numFmtId="0" fontId="27" fillId="0" borderId="1" xfId="0" applyFont="1" applyFill="1" applyBorder="1" applyAlignment="1">
      <alignment vertical="center" wrapText="1"/>
    </xf>
    <xf numFmtId="0" fontId="27" fillId="0" borderId="1" xfId="0" applyFont="1" applyBorder="1" applyAlignment="1">
      <alignment horizontal="center" vertical="center"/>
    </xf>
    <xf numFmtId="0" fontId="27" fillId="0" borderId="1" xfId="0" applyFont="1" applyBorder="1" applyAlignment="1">
      <alignment wrapText="1"/>
    </xf>
    <xf numFmtId="0" fontId="27" fillId="0" borderId="1" xfId="0" applyFont="1" applyBorder="1" applyAlignment="1">
      <alignment horizontal="justify"/>
    </xf>
    <xf numFmtId="0" fontId="16" fillId="0" borderId="1" xfId="0" applyFont="1" applyBorder="1" applyAlignment="1">
      <alignment horizontal="left" wrapText="1"/>
    </xf>
    <xf numFmtId="0" fontId="1" fillId="0" borderId="1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7" xfId="0" applyFont="1" applyFill="1" applyBorder="1" applyAlignment="1">
      <alignment horizontal="center" vertical="center"/>
    </xf>
    <xf numFmtId="0" fontId="3" fillId="0" borderId="30" xfId="0" applyFont="1" applyFill="1" applyBorder="1" applyAlignment="1">
      <alignment horizontal="left"/>
    </xf>
    <xf numFmtId="0" fontId="3" fillId="0" borderId="25" xfId="0" applyFont="1" applyFill="1" applyBorder="1" applyAlignment="1">
      <alignment horizontal="left"/>
    </xf>
    <xf numFmtId="0" fontId="3" fillId="0" borderId="31" xfId="0" applyFont="1" applyFill="1" applyBorder="1" applyAlignment="1">
      <alignment horizontal="left"/>
    </xf>
    <xf numFmtId="0" fontId="3" fillId="12" borderId="12" xfId="0" applyFont="1" applyFill="1" applyBorder="1" applyAlignment="1">
      <alignment horizontal="left"/>
    </xf>
    <xf numFmtId="0" fontId="3" fillId="10" borderId="14" xfId="0" applyFont="1" applyFill="1" applyBorder="1" applyAlignment="1">
      <alignment horizontal="left"/>
    </xf>
    <xf numFmtId="0" fontId="3" fillId="11" borderId="16" xfId="0" applyFont="1" applyFill="1" applyBorder="1" applyAlignment="1">
      <alignment horizontal="left"/>
    </xf>
    <xf numFmtId="0" fontId="16" fillId="0" borderId="1" xfId="0" applyFont="1" applyFill="1" applyBorder="1" applyAlignment="1">
      <alignment horizontal="center" vertical="center"/>
    </xf>
    <xf numFmtId="165" fontId="0" fillId="13" borderId="1" xfId="0" applyNumberFormat="1" applyFill="1" applyBorder="1" applyAlignment="1">
      <alignment horizontal="center" vertical="center"/>
    </xf>
    <xf numFmtId="0" fontId="16" fillId="5" borderId="1" xfId="0" applyFont="1" applyFill="1" applyBorder="1" applyAlignment="1">
      <alignment horizontal="justify" wrapText="1"/>
    </xf>
    <xf numFmtId="0" fontId="16" fillId="5" borderId="1" xfId="0" applyFont="1" applyFill="1" applyBorder="1" applyAlignment="1">
      <alignment horizontal="left" vertical="center" wrapText="1"/>
    </xf>
    <xf numFmtId="0" fontId="29" fillId="14" borderId="1" xfId="0" applyFont="1" applyFill="1" applyBorder="1" applyAlignment="1">
      <alignment horizontal="center" vertical="center"/>
    </xf>
    <xf numFmtId="0" fontId="14" fillId="0" borderId="11" xfId="0" applyFont="1" applyBorder="1" applyAlignment="1">
      <alignment horizontal="center" vertical="center"/>
    </xf>
    <xf numFmtId="0" fontId="5" fillId="0" borderId="22" xfId="0" applyFont="1" applyBorder="1" applyAlignment="1">
      <alignment horizontal="left" vertical="center" wrapText="1"/>
    </xf>
    <xf numFmtId="0" fontId="5" fillId="0" borderId="22" xfId="0" applyFont="1" applyBorder="1" applyAlignment="1">
      <alignment horizontal="justify" vertical="center" wrapText="1"/>
    </xf>
    <xf numFmtId="0" fontId="5" fillId="0" borderId="22" xfId="0" applyFont="1" applyBorder="1" applyAlignment="1">
      <alignment horizontal="center" vertical="center" wrapText="1"/>
    </xf>
    <xf numFmtId="0" fontId="5" fillId="0" borderId="22" xfId="0" applyFont="1" applyBorder="1" applyAlignment="1">
      <alignment horizontal="center" vertical="center"/>
    </xf>
    <xf numFmtId="0" fontId="2" fillId="0" borderId="22" xfId="0" applyFont="1" applyBorder="1" applyAlignment="1">
      <alignment horizontal="center" vertical="center"/>
    </xf>
    <xf numFmtId="0" fontId="3" fillId="0" borderId="22" xfId="0" applyFont="1" applyBorder="1" applyAlignment="1">
      <alignment horizontal="center" vertical="center"/>
    </xf>
    <xf numFmtId="0" fontId="5" fillId="0" borderId="22" xfId="0" applyFont="1" applyBorder="1" applyAlignment="1">
      <alignment horizontal="justify" vertical="center"/>
    </xf>
    <xf numFmtId="0" fontId="5" fillId="0" borderId="22" xfId="0" applyFont="1" applyFill="1" applyBorder="1" applyAlignment="1">
      <alignment horizontal="justify" vertical="center" wrapText="1"/>
    </xf>
    <xf numFmtId="0" fontId="30" fillId="6" borderId="35" xfId="0" applyFont="1" applyFill="1" applyBorder="1" applyAlignment="1">
      <alignment horizontal="center" vertical="center"/>
    </xf>
    <xf numFmtId="0" fontId="30" fillId="6" borderId="35" xfId="0" applyFont="1" applyFill="1" applyBorder="1" applyAlignment="1">
      <alignment horizontal="center" vertical="center" wrapText="1"/>
    </xf>
    <xf numFmtId="0" fontId="5" fillId="0" borderId="0" xfId="0" applyFont="1" applyAlignment="1">
      <alignment horizontal="center" vertical="center"/>
    </xf>
    <xf numFmtId="0" fontId="0" fillId="0" borderId="0" xfId="0" applyAlignment="1">
      <alignment vertical="center"/>
    </xf>
    <xf numFmtId="0" fontId="5" fillId="0" borderId="1" xfId="0" applyFont="1" applyFill="1" applyBorder="1" applyAlignment="1">
      <alignment horizontal="center" vertical="center"/>
    </xf>
    <xf numFmtId="0" fontId="2" fillId="0" borderId="0" xfId="0" applyFont="1" applyAlignment="1">
      <alignment vertical="center"/>
    </xf>
    <xf numFmtId="0" fontId="30" fillId="6" borderId="1" xfId="0" applyFont="1" applyFill="1" applyBorder="1" applyAlignment="1">
      <alignment horizontal="center" vertical="center"/>
    </xf>
    <xf numFmtId="0" fontId="30" fillId="6"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14" fillId="0" borderId="1" xfId="15" applyFont="1" applyBorder="1" applyAlignment="1">
      <alignment horizontal="left" vertical="center" wrapText="1"/>
    </xf>
    <xf numFmtId="0" fontId="34" fillId="13" borderId="1" xfId="0" applyFont="1" applyFill="1" applyBorder="1" applyAlignment="1">
      <alignment vertical="center" wrapText="1"/>
    </xf>
    <xf numFmtId="0" fontId="5" fillId="0" borderId="1" xfId="0" applyFont="1" applyFill="1" applyBorder="1" applyAlignment="1">
      <alignment horizontal="left" vertical="center"/>
    </xf>
    <xf numFmtId="0" fontId="33" fillId="13" borderId="0" xfId="0" applyFont="1" applyFill="1" applyBorder="1" applyAlignment="1">
      <alignment horizontal="center" vertical="center" wrapText="1"/>
    </xf>
    <xf numFmtId="0" fontId="35" fillId="10" borderId="4" xfId="16" applyFont="1" applyFill="1" applyBorder="1" applyAlignment="1">
      <alignment horizontal="center" vertical="center" wrapText="1"/>
    </xf>
    <xf numFmtId="0" fontId="0" fillId="13" borderId="0" xfId="0" applyFill="1" applyBorder="1" applyAlignment="1">
      <alignment horizontal="center" vertical="center" wrapText="1"/>
    </xf>
    <xf numFmtId="0" fontId="34" fillId="13" borderId="0" xfId="0" applyFont="1" applyFill="1" applyBorder="1" applyAlignment="1">
      <alignment vertical="center" wrapText="1"/>
    </xf>
    <xf numFmtId="0" fontId="34" fillId="13" borderId="1" xfId="0" applyFont="1" applyFill="1" applyBorder="1" applyAlignment="1">
      <alignment horizontal="center" vertical="center" wrapText="1"/>
    </xf>
    <xf numFmtId="49" fontId="34" fillId="13" borderId="1" xfId="0" applyNumberFormat="1" applyFont="1" applyFill="1" applyBorder="1" applyAlignment="1">
      <alignment horizontal="center" vertical="center" wrapText="1"/>
    </xf>
    <xf numFmtId="0" fontId="34" fillId="13" borderId="1" xfId="0" applyFont="1" applyFill="1" applyBorder="1" applyAlignment="1">
      <alignment horizontal="left" vertical="center" wrapText="1"/>
    </xf>
    <xf numFmtId="0" fontId="16" fillId="13" borderId="24" xfId="0" applyFont="1" applyFill="1" applyBorder="1" applyAlignment="1">
      <alignment horizontal="center" vertical="center" wrapText="1"/>
    </xf>
    <xf numFmtId="0" fontId="16" fillId="13" borderId="25" xfId="0" applyFont="1" applyFill="1" applyBorder="1" applyAlignment="1">
      <alignment horizontal="center" vertical="center" wrapText="1"/>
    </xf>
    <xf numFmtId="0" fontId="16" fillId="13" borderId="3" xfId="0" applyFont="1" applyFill="1" applyBorder="1" applyAlignment="1">
      <alignment horizontal="center" vertical="center" wrapText="1"/>
    </xf>
    <xf numFmtId="0" fontId="29" fillId="14" borderId="1" xfId="0" applyFont="1" applyFill="1" applyBorder="1" applyAlignment="1">
      <alignment horizontal="center" vertical="center"/>
    </xf>
    <xf numFmtId="0" fontId="16" fillId="13" borderId="1" xfId="0" applyFont="1" applyFill="1" applyBorder="1" applyAlignment="1">
      <alignment horizontal="center" vertical="center" wrapText="1"/>
    </xf>
    <xf numFmtId="14" fontId="0" fillId="13" borderId="1" xfId="0" applyNumberFormat="1" applyFill="1" applyBorder="1" applyAlignment="1">
      <alignment horizontal="center" vertical="center"/>
    </xf>
    <xf numFmtId="0" fontId="0" fillId="13" borderId="9" xfId="0" applyFill="1" applyBorder="1" applyAlignment="1">
      <alignment horizontal="center" vertical="center" wrapText="1"/>
    </xf>
    <xf numFmtId="0" fontId="0" fillId="13" borderId="11" xfId="0" applyFill="1" applyBorder="1" applyAlignment="1">
      <alignment horizontal="center" vertical="center" wrapText="1"/>
    </xf>
    <xf numFmtId="0" fontId="0" fillId="13" borderId="18" xfId="0" applyFill="1" applyBorder="1" applyAlignment="1">
      <alignment horizontal="center" vertical="center" wrapText="1"/>
    </xf>
    <xf numFmtId="0" fontId="0" fillId="13" borderId="21" xfId="0" applyFill="1" applyBorder="1" applyAlignment="1">
      <alignment horizontal="center" vertical="center" wrapText="1"/>
    </xf>
    <xf numFmtId="0" fontId="0" fillId="13" borderId="19" xfId="0" applyFill="1" applyBorder="1" applyAlignment="1">
      <alignment horizontal="center" vertical="center" wrapText="1"/>
    </xf>
    <xf numFmtId="0" fontId="0" fillId="13" borderId="23" xfId="0" applyFill="1" applyBorder="1" applyAlignment="1">
      <alignment horizontal="center" vertical="center" wrapText="1"/>
    </xf>
    <xf numFmtId="0" fontId="32" fillId="13" borderId="9" xfId="0" applyFont="1" applyFill="1" applyBorder="1" applyAlignment="1">
      <alignment horizontal="center" vertical="center" wrapText="1"/>
    </xf>
    <xf numFmtId="0" fontId="32" fillId="13" borderId="10" xfId="0" applyFont="1" applyFill="1" applyBorder="1" applyAlignment="1">
      <alignment horizontal="center" vertical="center" wrapText="1"/>
    </xf>
    <xf numFmtId="0" fontId="32" fillId="13" borderId="11" xfId="0" applyFont="1" applyFill="1" applyBorder="1" applyAlignment="1">
      <alignment horizontal="center" vertical="center" wrapText="1"/>
    </xf>
    <xf numFmtId="0" fontId="33" fillId="13" borderId="18" xfId="0" applyFont="1" applyFill="1" applyBorder="1" applyAlignment="1">
      <alignment horizontal="center" vertical="center" wrapText="1"/>
    </xf>
    <xf numFmtId="0" fontId="33" fillId="13" borderId="0" xfId="0" applyFont="1" applyFill="1" applyBorder="1" applyAlignment="1">
      <alignment horizontal="center" vertical="center" wrapText="1"/>
    </xf>
    <xf numFmtId="0" fontId="33" fillId="13" borderId="21" xfId="0" applyFont="1" applyFill="1" applyBorder="1" applyAlignment="1">
      <alignment horizontal="center" vertical="center" wrapText="1"/>
    </xf>
    <xf numFmtId="0" fontId="33" fillId="13" borderId="19" xfId="0" applyFont="1" applyFill="1" applyBorder="1" applyAlignment="1">
      <alignment horizontal="center" vertical="center" wrapText="1"/>
    </xf>
    <xf numFmtId="0" fontId="33" fillId="13" borderId="20" xfId="0" applyFont="1" applyFill="1" applyBorder="1" applyAlignment="1">
      <alignment horizontal="center" vertical="center" wrapText="1"/>
    </xf>
    <xf numFmtId="0" fontId="33" fillId="13" borderId="23" xfId="0" applyFont="1" applyFill="1" applyBorder="1" applyAlignment="1">
      <alignment horizontal="center" vertical="center" wrapText="1"/>
    </xf>
    <xf numFmtId="0" fontId="29" fillId="14" borderId="1" xfId="0" applyFont="1" applyFill="1" applyBorder="1" applyAlignment="1">
      <alignment horizontal="center" vertical="center" wrapText="1"/>
    </xf>
    <xf numFmtId="0" fontId="29" fillId="14" borderId="24" xfId="0" applyFont="1" applyFill="1" applyBorder="1" applyAlignment="1">
      <alignment horizontal="center" vertical="center"/>
    </xf>
    <xf numFmtId="0" fontId="29" fillId="14" borderId="25" xfId="0" applyFont="1" applyFill="1" applyBorder="1" applyAlignment="1">
      <alignment horizontal="center" vertical="center"/>
    </xf>
    <xf numFmtId="0" fontId="29" fillId="14" borderId="3" xfId="0" applyFont="1" applyFill="1" applyBorder="1" applyAlignment="1">
      <alignment horizontal="center" vertical="center"/>
    </xf>
    <xf numFmtId="0" fontId="5" fillId="0" borderId="24" xfId="0" applyFont="1" applyBorder="1" applyAlignment="1">
      <alignment horizontal="left"/>
    </xf>
    <xf numFmtId="0" fontId="5" fillId="0" borderId="3" xfId="0" applyFont="1" applyBorder="1" applyAlignment="1">
      <alignment horizontal="left"/>
    </xf>
    <xf numFmtId="0" fontId="18" fillId="6" borderId="24" xfId="0" applyFont="1" applyFill="1" applyBorder="1" applyAlignment="1">
      <alignment horizontal="center"/>
    </xf>
    <xf numFmtId="0" fontId="18" fillId="6" borderId="25" xfId="0" applyFont="1" applyFill="1" applyBorder="1" applyAlignment="1">
      <alignment horizontal="center"/>
    </xf>
    <xf numFmtId="0" fontId="18" fillId="6" borderId="3" xfId="0" applyFont="1" applyFill="1" applyBorder="1" applyAlignment="1">
      <alignment horizontal="center"/>
    </xf>
    <xf numFmtId="0" fontId="19" fillId="6" borderId="24" xfId="0" applyFont="1" applyFill="1" applyBorder="1" applyAlignment="1">
      <alignment horizontal="center"/>
    </xf>
    <xf numFmtId="0" fontId="19" fillId="6" borderId="3" xfId="0" applyFont="1" applyFill="1" applyBorder="1" applyAlignment="1">
      <alignment horizontal="center"/>
    </xf>
    <xf numFmtId="0" fontId="9" fillId="10" borderId="2" xfId="16" applyFill="1" applyBorder="1" applyAlignment="1">
      <alignment horizontal="center" vertical="center" wrapText="1"/>
    </xf>
    <xf numFmtId="0" fontId="9" fillId="10" borderId="34" xfId="16" applyFill="1" applyBorder="1" applyAlignment="1">
      <alignment horizontal="center" vertical="center" wrapText="1"/>
    </xf>
    <xf numFmtId="0" fontId="9" fillId="10" borderId="4" xfId="16" applyFill="1" applyBorder="1" applyAlignment="1">
      <alignment horizontal="center" vertical="center" wrapText="1"/>
    </xf>
    <xf numFmtId="0" fontId="30" fillId="6" borderId="35" xfId="0" applyFont="1" applyFill="1" applyBorder="1" applyAlignment="1">
      <alignment horizontal="center" vertical="center" wrapText="1"/>
    </xf>
    <xf numFmtId="0" fontId="1" fillId="3" borderId="22" xfId="0" applyFont="1" applyFill="1" applyBorder="1" applyAlignment="1">
      <alignment horizontal="center" vertical="center"/>
    </xf>
    <xf numFmtId="0" fontId="14" fillId="5" borderId="24" xfId="0" applyFont="1" applyFill="1" applyBorder="1" applyAlignment="1">
      <alignment horizontal="center" vertical="center"/>
    </xf>
    <xf numFmtId="0" fontId="14" fillId="5" borderId="9" xfId="0" applyFont="1" applyFill="1" applyBorder="1" applyAlignment="1">
      <alignment horizontal="center" vertical="center"/>
    </xf>
    <xf numFmtId="0" fontId="15" fillId="5" borderId="9"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11"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31" fillId="6" borderId="35" xfId="0" applyFont="1" applyFill="1" applyBorder="1" applyAlignment="1">
      <alignment horizontal="center" vertical="center" wrapText="1"/>
    </xf>
    <xf numFmtId="0" fontId="31" fillId="6" borderId="35" xfId="0" applyFont="1" applyFill="1" applyBorder="1" applyAlignment="1">
      <alignment horizontal="center" vertical="center"/>
    </xf>
    <xf numFmtId="0" fontId="31" fillId="6" borderId="22"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7" fillId="5" borderId="23"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1" fillId="6" borderId="22" xfId="0" applyFont="1" applyFill="1" applyBorder="1" applyAlignment="1">
      <alignment horizontal="center" vertical="center"/>
    </xf>
    <xf numFmtId="0" fontId="31" fillId="6" borderId="1" xfId="0" applyFont="1" applyFill="1" applyBorder="1" applyAlignment="1">
      <alignment horizontal="center" vertical="center"/>
    </xf>
    <xf numFmtId="0" fontId="31" fillId="6" borderId="36" xfId="0" applyFont="1" applyFill="1" applyBorder="1" applyAlignment="1">
      <alignment horizontal="center" vertical="center" wrapText="1"/>
    </xf>
    <xf numFmtId="0" fontId="31" fillId="6" borderId="36" xfId="0" applyFont="1" applyFill="1" applyBorder="1" applyAlignment="1">
      <alignment horizontal="center" vertical="center"/>
    </xf>
    <xf numFmtId="0" fontId="1" fillId="15" borderId="24" xfId="0" applyFont="1" applyFill="1" applyBorder="1" applyAlignment="1">
      <alignment horizontal="center" vertical="center" wrapText="1"/>
    </xf>
    <xf numFmtId="0" fontId="1" fillId="15" borderId="25" xfId="0" applyFont="1" applyFill="1" applyBorder="1" applyAlignment="1">
      <alignment horizontal="center" vertical="center" wrapText="1"/>
    </xf>
    <xf numFmtId="0" fontId="1" fillId="15" borderId="3"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24" fillId="8" borderId="33" xfId="0" applyFont="1" applyFill="1" applyBorder="1" applyAlignment="1">
      <alignment horizontal="center" vertical="top"/>
    </xf>
    <xf numFmtId="0" fontId="24" fillId="8" borderId="8" xfId="0" applyFont="1" applyFill="1" applyBorder="1" applyAlignment="1">
      <alignment horizontal="center" vertical="top"/>
    </xf>
    <xf numFmtId="0" fontId="22" fillId="7" borderId="0" xfId="0" applyFont="1" applyFill="1" applyAlignment="1">
      <alignment horizontal="center"/>
    </xf>
    <xf numFmtId="0" fontId="24" fillId="8" borderId="26" xfId="0" applyFont="1" applyFill="1" applyBorder="1" applyAlignment="1">
      <alignment horizontal="center" vertical="top"/>
    </xf>
    <xf numFmtId="0" fontId="24" fillId="8" borderId="27" xfId="0" applyFont="1" applyFill="1" applyBorder="1" applyAlignment="1">
      <alignment horizontal="center" vertical="top"/>
    </xf>
    <xf numFmtId="0" fontId="24" fillId="8" borderId="32" xfId="0" applyFont="1" applyFill="1" applyBorder="1" applyAlignment="1">
      <alignment horizontal="center" vertical="top"/>
    </xf>
    <xf numFmtId="0" fontId="24" fillId="8" borderId="0" xfId="0" applyFont="1" applyFill="1" applyBorder="1" applyAlignment="1">
      <alignment horizontal="center" vertical="top"/>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1" fillId="3" borderId="18" xfId="0" applyFont="1" applyFill="1" applyBorder="1" applyAlignment="1">
      <alignment horizontal="center" vertical="center"/>
    </xf>
    <xf numFmtId="0" fontId="1" fillId="3" borderId="0" xfId="0" applyFont="1" applyFill="1" applyBorder="1" applyAlignment="1">
      <alignment horizontal="center" vertical="center"/>
    </xf>
    <xf numFmtId="0" fontId="5" fillId="0" borderId="24" xfId="0" applyFont="1" applyBorder="1" applyAlignment="1">
      <alignment horizontal="center"/>
    </xf>
    <xf numFmtId="0" fontId="5" fillId="0" borderId="3" xfId="0" applyFont="1" applyBorder="1" applyAlignment="1">
      <alignment horizontal="center"/>
    </xf>
    <xf numFmtId="0" fontId="8" fillId="2" borderId="22" xfId="0" applyFont="1" applyFill="1" applyBorder="1" applyAlignment="1">
      <alignment horizontal="center" vertical="center"/>
    </xf>
    <xf numFmtId="0" fontId="8" fillId="2" borderId="1" xfId="0" applyFont="1" applyFill="1" applyBorder="1" applyAlignment="1">
      <alignment horizontal="center" vertical="center"/>
    </xf>
    <xf numFmtId="0" fontId="18" fillId="6" borderId="24" xfId="0" applyFont="1" applyFill="1" applyBorder="1" applyAlignment="1">
      <alignment horizontal="left"/>
    </xf>
    <xf numFmtId="0" fontId="18" fillId="6" borderId="25" xfId="0" applyFont="1" applyFill="1" applyBorder="1" applyAlignment="1">
      <alignment horizontal="left"/>
    </xf>
    <xf numFmtId="0" fontId="18" fillId="6" borderId="3" xfId="0" applyFont="1" applyFill="1" applyBorder="1" applyAlignment="1">
      <alignment horizontal="left"/>
    </xf>
  </cellXfs>
  <cellStyles count="17">
    <cellStyle name="Hipervínculo" xfId="9" builtinId="8" hidden="1"/>
    <cellStyle name="Hipervínculo" xfId="11" builtinId="8" hidden="1"/>
    <cellStyle name="Hipervínculo" xfId="13" builtinId="8" hidden="1"/>
    <cellStyle name="Hipervínculo" xfId="5" builtinId="8" hidden="1"/>
    <cellStyle name="Hipervínculo" xfId="7" builtinId="8" hidden="1"/>
    <cellStyle name="Hipervínculo" xfId="3" builtinId="8" hidden="1"/>
    <cellStyle name="Hipervínculo" xfId="1" builtinId="8" hidden="1"/>
    <cellStyle name="Hipervínculo" xfId="16" builtinId="8"/>
    <cellStyle name="Hipervínculo visitado" xfId="12" builtinId="9" hidden="1"/>
    <cellStyle name="Hipervínculo visitado" xfId="14" builtinId="9" hidden="1"/>
    <cellStyle name="Hipervínculo visitado" xfId="6" builtinId="9" hidden="1"/>
    <cellStyle name="Hipervínculo visitado" xfId="8" builtinId="9" hidden="1"/>
    <cellStyle name="Hipervínculo visitado" xfId="10" builtinId="9" hidden="1"/>
    <cellStyle name="Hipervínculo visitado" xfId="4" builtinId="9" hidden="1"/>
    <cellStyle name="Hipervínculo visitado" xfId="2" builtinId="9" hidden="1"/>
    <cellStyle name="Normal" xfId="0" builtinId="0"/>
    <cellStyle name="Normal 3" xfId="15"/>
  </cellStyles>
  <dxfs count="277">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ont>
        <color auto="1"/>
      </font>
      <numFmt numFmtId="30" formatCode="@"/>
      <fill>
        <patternFill>
          <bgColor rgb="FFFF00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Relacionamiento Institucion'!A1"/><Relationship Id="rId3" Type="http://schemas.openxmlformats.org/officeDocument/2006/relationships/hyperlink" Target="#'Subd Juridica'!A1"/><Relationship Id="rId7" Type="http://schemas.openxmlformats.org/officeDocument/2006/relationships/hyperlink" Target="#Direc.TIC!A1"/><Relationship Id="rId2" Type="http://schemas.openxmlformats.org/officeDocument/2006/relationships/hyperlink" Target="#'Planeacion Ambiental'!A1"/><Relationship Id="rId1" Type="http://schemas.openxmlformats.org/officeDocument/2006/relationships/hyperlink" Target="#'Desarrollo Ambiental'!A1"/><Relationship Id="rId6" Type="http://schemas.openxmlformats.org/officeDocument/2006/relationships/hyperlink" Target="#'Planeacion Estrategica'!A1"/><Relationship Id="rId5" Type="http://schemas.openxmlformats.org/officeDocument/2006/relationships/hyperlink" Target="#'Evaluacion  Institucional'!A1"/><Relationship Id="rId10" Type="http://schemas.openxmlformats.org/officeDocument/2006/relationships/hyperlink" Target="#SAF!A1"/><Relationship Id="rId4" Type="http://schemas.openxmlformats.org/officeDocument/2006/relationships/hyperlink" Target="#'Calidad Ambiental'!A1"/><Relationship Id="rId9"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9</xdr:col>
      <xdr:colOff>1928812</xdr:colOff>
      <xdr:row>0</xdr:row>
      <xdr:rowOff>0</xdr:rowOff>
    </xdr:from>
    <xdr:ext cx="184731" cy="264560"/>
    <xdr:sp macro="" textlink="">
      <xdr:nvSpPr>
        <xdr:cNvPr id="3" name="2 CuadroTexto">
          <a:extLst>
            <a:ext uri="{FF2B5EF4-FFF2-40B4-BE49-F238E27FC236}">
              <a16:creationId xmlns:a16="http://schemas.microsoft.com/office/drawing/2014/main" id="{00000000-0008-0000-0100-000002000000}"/>
            </a:ext>
          </a:extLst>
        </xdr:cNvPr>
        <xdr:cNvSpPr txBox="1"/>
      </xdr:nvSpPr>
      <xdr:spPr>
        <a:xfrm>
          <a:off x="1750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9</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100-000004000000}"/>
            </a:ext>
          </a:extLst>
        </xdr:cNvPr>
        <xdr:cNvSpPr txBox="1"/>
      </xdr:nvSpPr>
      <xdr:spPr>
        <a:xfrm>
          <a:off x="1750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xdr:from>
      <xdr:col>3</xdr:col>
      <xdr:colOff>847165</xdr:colOff>
      <xdr:row>11</xdr:row>
      <xdr:rowOff>134468</xdr:rowOff>
    </xdr:from>
    <xdr:to>
      <xdr:col>6</xdr:col>
      <xdr:colOff>840441</xdr:colOff>
      <xdr:row>15</xdr:row>
      <xdr:rowOff>89645</xdr:rowOff>
    </xdr:to>
    <xdr:sp macro="" textlink="">
      <xdr:nvSpPr>
        <xdr:cNvPr id="7" name="6 CuadroTexto">
          <a:hlinkClick xmlns:r="http://schemas.openxmlformats.org/officeDocument/2006/relationships" r:id="rId1"/>
        </xdr:cNvPr>
        <xdr:cNvSpPr txBox="1"/>
      </xdr:nvSpPr>
      <xdr:spPr>
        <a:xfrm>
          <a:off x="3536577" y="2846292"/>
          <a:ext cx="2682688" cy="874059"/>
        </a:xfrm>
        <a:prstGeom prst="rect">
          <a:avLst/>
        </a:prstGeom>
        <a:solidFill>
          <a:schemeClr val="accent1">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600">
              <a:solidFill>
                <a:schemeClr val="bg1"/>
              </a:solidFill>
              <a:latin typeface="+mn-lt"/>
              <a:ea typeface="+mn-ea"/>
              <a:cs typeface="+mn-cs"/>
            </a:rPr>
            <a:t>Desarrollo Ambiental Sostenible </a:t>
          </a:r>
        </a:p>
        <a:p>
          <a:pPr marL="0" indent="0" algn="ctr"/>
          <a:r>
            <a:rPr lang="es-CO" sz="1600">
              <a:solidFill>
                <a:schemeClr val="bg1"/>
              </a:solidFill>
              <a:latin typeface="+mn-lt"/>
              <a:ea typeface="+mn-ea"/>
              <a:cs typeface="+mn-cs"/>
            </a:rPr>
            <a:t>- DA</a:t>
          </a:r>
        </a:p>
      </xdr:txBody>
    </xdr:sp>
    <xdr:clientData/>
  </xdr:twoCellAnchor>
  <xdr:twoCellAnchor>
    <xdr:from>
      <xdr:col>3</xdr:col>
      <xdr:colOff>874057</xdr:colOff>
      <xdr:row>5</xdr:row>
      <xdr:rowOff>47065</xdr:rowOff>
    </xdr:from>
    <xdr:to>
      <xdr:col>6</xdr:col>
      <xdr:colOff>851645</xdr:colOff>
      <xdr:row>9</xdr:row>
      <xdr:rowOff>186018</xdr:rowOff>
    </xdr:to>
    <xdr:sp macro="" textlink="">
      <xdr:nvSpPr>
        <xdr:cNvPr id="8" name="7 CuadroTexto">
          <a:hlinkClick xmlns:r="http://schemas.openxmlformats.org/officeDocument/2006/relationships" r:id="rId2"/>
        </xdr:cNvPr>
        <xdr:cNvSpPr txBox="1"/>
      </xdr:nvSpPr>
      <xdr:spPr>
        <a:xfrm>
          <a:off x="3563469" y="1582271"/>
          <a:ext cx="2667000" cy="923365"/>
        </a:xfrm>
        <a:prstGeom prst="rect">
          <a:avLst/>
        </a:prstGeom>
        <a:solidFill>
          <a:schemeClr val="accent1">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600">
              <a:solidFill>
                <a:schemeClr val="bg1"/>
              </a:solidFill>
              <a:latin typeface="+mn-lt"/>
              <a:ea typeface="+mn-ea"/>
              <a:cs typeface="+mn-cs"/>
            </a:rPr>
            <a:t>Planificacion</a:t>
          </a:r>
          <a:r>
            <a:rPr lang="es-CO" sz="1600" baseline="0">
              <a:solidFill>
                <a:schemeClr val="bg1"/>
              </a:solidFill>
              <a:latin typeface="+mn-lt"/>
              <a:ea typeface="+mn-ea"/>
              <a:cs typeface="+mn-cs"/>
            </a:rPr>
            <a:t> Ambiental Sostenible</a:t>
          </a:r>
        </a:p>
        <a:p>
          <a:pPr marL="0" indent="0" algn="ctr"/>
          <a:r>
            <a:rPr lang="es-CO" sz="1600">
              <a:solidFill>
                <a:schemeClr val="bg1"/>
              </a:solidFill>
              <a:latin typeface="+mn-lt"/>
              <a:ea typeface="+mn-ea"/>
              <a:cs typeface="+mn-cs"/>
            </a:rPr>
            <a:t>- PA</a:t>
          </a:r>
        </a:p>
      </xdr:txBody>
    </xdr:sp>
    <xdr:clientData/>
  </xdr:twoCellAnchor>
  <xdr:twoCellAnchor>
    <xdr:from>
      <xdr:col>8</xdr:col>
      <xdr:colOff>33616</xdr:colOff>
      <xdr:row>33</xdr:row>
      <xdr:rowOff>145677</xdr:rowOff>
    </xdr:from>
    <xdr:to>
      <xdr:col>11</xdr:col>
      <xdr:colOff>11206</xdr:colOff>
      <xdr:row>38</xdr:row>
      <xdr:rowOff>0</xdr:rowOff>
    </xdr:to>
    <xdr:sp macro="" textlink="">
      <xdr:nvSpPr>
        <xdr:cNvPr id="9" name="8 CuadroTexto">
          <a:hlinkClick xmlns:r="http://schemas.openxmlformats.org/officeDocument/2006/relationships" r:id="rId3"/>
        </xdr:cNvPr>
        <xdr:cNvSpPr txBox="1"/>
      </xdr:nvSpPr>
      <xdr:spPr>
        <a:xfrm>
          <a:off x="7205381" y="7541559"/>
          <a:ext cx="2667001" cy="862853"/>
        </a:xfrm>
        <a:prstGeom prst="rect">
          <a:avLst/>
        </a:prstGeom>
        <a:solidFill>
          <a:schemeClr val="accent1">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600">
              <a:solidFill>
                <a:schemeClr val="bg1"/>
              </a:solidFill>
              <a:latin typeface="+mn-lt"/>
              <a:ea typeface="+mn-ea"/>
              <a:cs typeface="+mn-cs"/>
            </a:rPr>
            <a:t>Defenas</a:t>
          </a:r>
          <a:r>
            <a:rPr lang="es-CO" sz="1600" baseline="0">
              <a:solidFill>
                <a:schemeClr val="bg1"/>
              </a:solidFill>
              <a:latin typeface="+mn-lt"/>
              <a:ea typeface="+mn-ea"/>
              <a:cs typeface="+mn-cs"/>
            </a:rPr>
            <a:t> </a:t>
          </a:r>
        </a:p>
        <a:p>
          <a:pPr marL="0" indent="0" algn="ctr"/>
          <a:r>
            <a:rPr lang="es-CO" sz="1600" baseline="0">
              <a:solidFill>
                <a:schemeClr val="bg1"/>
              </a:solidFill>
              <a:latin typeface="+mn-lt"/>
              <a:ea typeface="+mn-ea"/>
              <a:cs typeface="+mn-cs"/>
            </a:rPr>
            <a:t>Juridica</a:t>
          </a:r>
          <a:endParaRPr lang="es-CO" sz="1600">
            <a:solidFill>
              <a:schemeClr val="bg1"/>
            </a:solidFill>
            <a:latin typeface="+mn-lt"/>
            <a:ea typeface="+mn-ea"/>
            <a:cs typeface="+mn-cs"/>
          </a:endParaRPr>
        </a:p>
        <a:p>
          <a:pPr marL="0" indent="0" algn="ctr"/>
          <a:r>
            <a:rPr lang="es-CO" sz="1600">
              <a:solidFill>
                <a:schemeClr val="bg1"/>
              </a:solidFill>
              <a:latin typeface="+mn-lt"/>
              <a:ea typeface="+mn-ea"/>
              <a:cs typeface="+mn-cs"/>
            </a:rPr>
            <a:t>- SJ</a:t>
          </a:r>
        </a:p>
      </xdr:txBody>
    </xdr:sp>
    <xdr:clientData/>
  </xdr:twoCellAnchor>
  <xdr:twoCellAnchor>
    <xdr:from>
      <xdr:col>3</xdr:col>
      <xdr:colOff>829238</xdr:colOff>
      <xdr:row>17</xdr:row>
      <xdr:rowOff>44825</xdr:rowOff>
    </xdr:from>
    <xdr:to>
      <xdr:col>6</xdr:col>
      <xdr:colOff>818029</xdr:colOff>
      <xdr:row>21</xdr:row>
      <xdr:rowOff>22412</xdr:rowOff>
    </xdr:to>
    <xdr:sp macro="" textlink="">
      <xdr:nvSpPr>
        <xdr:cNvPr id="10" name="9 CuadroTexto">
          <a:hlinkClick xmlns:r="http://schemas.openxmlformats.org/officeDocument/2006/relationships" r:id="rId4"/>
        </xdr:cNvPr>
        <xdr:cNvSpPr txBox="1"/>
      </xdr:nvSpPr>
      <xdr:spPr>
        <a:xfrm>
          <a:off x="3518650" y="4067737"/>
          <a:ext cx="2678203" cy="840440"/>
        </a:xfrm>
        <a:prstGeom prst="rect">
          <a:avLst/>
        </a:prstGeom>
        <a:solidFill>
          <a:schemeClr val="accent1">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600">
              <a:solidFill>
                <a:schemeClr val="bg1"/>
              </a:solidFill>
              <a:latin typeface="+mn-lt"/>
              <a:ea typeface="+mn-ea"/>
              <a:cs typeface="+mn-cs"/>
            </a:rPr>
            <a:t>Control,</a:t>
          </a:r>
          <a:r>
            <a:rPr lang="es-CO" sz="1600" baseline="0">
              <a:solidFill>
                <a:schemeClr val="bg1"/>
              </a:solidFill>
              <a:latin typeface="+mn-lt"/>
              <a:ea typeface="+mn-ea"/>
              <a:cs typeface="+mn-cs"/>
            </a:rPr>
            <a:t> seguimiento , vigilancia y sancionatorio</a:t>
          </a:r>
          <a:endParaRPr lang="es-CO" sz="1600">
            <a:solidFill>
              <a:schemeClr val="bg1"/>
            </a:solidFill>
            <a:latin typeface="+mn-lt"/>
            <a:ea typeface="+mn-ea"/>
            <a:cs typeface="+mn-cs"/>
          </a:endParaRPr>
        </a:p>
        <a:p>
          <a:pPr marL="0" indent="0" algn="ctr"/>
          <a:r>
            <a:rPr lang="es-CO" sz="1600">
              <a:solidFill>
                <a:schemeClr val="bg1"/>
              </a:solidFill>
              <a:latin typeface="+mn-lt"/>
              <a:ea typeface="+mn-ea"/>
              <a:cs typeface="+mn-cs"/>
            </a:rPr>
            <a:t>- CS</a:t>
          </a:r>
        </a:p>
      </xdr:txBody>
    </xdr:sp>
    <xdr:clientData/>
  </xdr:twoCellAnchor>
  <xdr:twoCellAnchor>
    <xdr:from>
      <xdr:col>0</xdr:col>
      <xdr:colOff>0</xdr:colOff>
      <xdr:row>6</xdr:row>
      <xdr:rowOff>100853</xdr:rowOff>
    </xdr:from>
    <xdr:to>
      <xdr:col>3</xdr:col>
      <xdr:colOff>0</xdr:colOff>
      <xdr:row>11</xdr:row>
      <xdr:rowOff>0</xdr:rowOff>
    </xdr:to>
    <xdr:sp macro="" textlink="">
      <xdr:nvSpPr>
        <xdr:cNvPr id="12" name="11 CuadroTexto">
          <a:hlinkClick xmlns:r="http://schemas.openxmlformats.org/officeDocument/2006/relationships" r:id="rId5"/>
        </xdr:cNvPr>
        <xdr:cNvSpPr txBox="1"/>
      </xdr:nvSpPr>
      <xdr:spPr>
        <a:xfrm>
          <a:off x="0" y="2286000"/>
          <a:ext cx="2689412" cy="874059"/>
        </a:xfrm>
        <a:prstGeom prst="rect">
          <a:avLst/>
        </a:prstGeom>
        <a:solidFill>
          <a:schemeClr val="accent1">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solidFill>
                <a:schemeClr val="bg1"/>
              </a:solidFill>
            </a:rPr>
            <a:t>Evaluacion </a:t>
          </a:r>
        </a:p>
        <a:p>
          <a:pPr algn="ctr"/>
          <a:r>
            <a:rPr lang="es-CO" sz="1600">
              <a:solidFill>
                <a:schemeClr val="bg1"/>
              </a:solidFill>
            </a:rPr>
            <a:t>Institucional</a:t>
          </a:r>
          <a:endParaRPr lang="es-CO" sz="1600" baseline="0">
            <a:solidFill>
              <a:schemeClr val="bg1"/>
            </a:solidFill>
          </a:endParaRPr>
        </a:p>
        <a:p>
          <a:pPr algn="ctr"/>
          <a:r>
            <a:rPr lang="es-CO" sz="1600" baseline="0">
              <a:solidFill>
                <a:schemeClr val="bg1"/>
              </a:solidFill>
            </a:rPr>
            <a:t> - EI</a:t>
          </a:r>
          <a:endParaRPr lang="es-CO" sz="1600">
            <a:solidFill>
              <a:schemeClr val="bg1"/>
            </a:solidFill>
          </a:endParaRPr>
        </a:p>
      </xdr:txBody>
    </xdr:sp>
    <xdr:clientData/>
  </xdr:twoCellAnchor>
  <xdr:twoCellAnchor>
    <xdr:from>
      <xdr:col>0</xdr:col>
      <xdr:colOff>0</xdr:colOff>
      <xdr:row>20</xdr:row>
      <xdr:rowOff>89647</xdr:rowOff>
    </xdr:from>
    <xdr:to>
      <xdr:col>2</xdr:col>
      <xdr:colOff>885265</xdr:colOff>
      <xdr:row>24</xdr:row>
      <xdr:rowOff>123265</xdr:rowOff>
    </xdr:to>
    <xdr:sp macro="" textlink="">
      <xdr:nvSpPr>
        <xdr:cNvPr id="13" name="12 CuadroTexto">
          <a:hlinkClick xmlns:r="http://schemas.openxmlformats.org/officeDocument/2006/relationships" r:id="rId6"/>
        </xdr:cNvPr>
        <xdr:cNvSpPr txBox="1"/>
      </xdr:nvSpPr>
      <xdr:spPr>
        <a:xfrm>
          <a:off x="0" y="4784912"/>
          <a:ext cx="2678206" cy="896471"/>
        </a:xfrm>
        <a:prstGeom prst="rect">
          <a:avLst/>
        </a:prstGeom>
        <a:solidFill>
          <a:schemeClr val="accent1">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600">
              <a:solidFill>
                <a:schemeClr val="bg1"/>
              </a:solidFill>
              <a:latin typeface="+mn-lt"/>
              <a:ea typeface="+mn-ea"/>
              <a:cs typeface="+mn-cs"/>
            </a:rPr>
            <a:t>Oficina </a:t>
          </a:r>
        </a:p>
        <a:p>
          <a:pPr marL="0" indent="0" algn="ctr"/>
          <a:r>
            <a:rPr lang="es-CO" sz="1600">
              <a:solidFill>
                <a:schemeClr val="bg1"/>
              </a:solidFill>
              <a:latin typeface="+mn-lt"/>
              <a:ea typeface="+mn-ea"/>
              <a:cs typeface="+mn-cs"/>
            </a:rPr>
            <a:t>Planeacion Intitucional y Direcc. Estrategico  -</a:t>
          </a:r>
          <a:r>
            <a:rPr lang="es-CO" sz="1600" baseline="0">
              <a:solidFill>
                <a:schemeClr val="bg1"/>
              </a:solidFill>
              <a:latin typeface="+mn-lt"/>
              <a:ea typeface="+mn-ea"/>
              <a:cs typeface="+mn-cs"/>
            </a:rPr>
            <a:t> </a:t>
          </a:r>
          <a:r>
            <a:rPr lang="es-CO" sz="1600">
              <a:solidFill>
                <a:schemeClr val="bg1"/>
              </a:solidFill>
              <a:latin typeface="+mn-lt"/>
              <a:ea typeface="+mn-ea"/>
              <a:cs typeface="+mn-cs"/>
            </a:rPr>
            <a:t>PE</a:t>
          </a:r>
        </a:p>
        <a:p>
          <a:pPr marL="0" indent="0" algn="ctr"/>
          <a:endParaRPr lang="es-CO" sz="1600">
            <a:solidFill>
              <a:schemeClr val="bg1"/>
            </a:solidFill>
            <a:latin typeface="+mn-lt"/>
            <a:ea typeface="+mn-ea"/>
            <a:cs typeface="+mn-cs"/>
          </a:endParaRPr>
        </a:p>
      </xdr:txBody>
    </xdr:sp>
    <xdr:clientData/>
  </xdr:twoCellAnchor>
  <xdr:twoCellAnchor>
    <xdr:from>
      <xdr:col>0</xdr:col>
      <xdr:colOff>0</xdr:colOff>
      <xdr:row>25</xdr:row>
      <xdr:rowOff>134470</xdr:rowOff>
    </xdr:from>
    <xdr:to>
      <xdr:col>2</xdr:col>
      <xdr:colOff>851650</xdr:colOff>
      <xdr:row>30</xdr:row>
      <xdr:rowOff>44823</xdr:rowOff>
    </xdr:to>
    <xdr:sp macro="" textlink="">
      <xdr:nvSpPr>
        <xdr:cNvPr id="14" name="13 CuadroTexto">
          <a:hlinkClick xmlns:r="http://schemas.openxmlformats.org/officeDocument/2006/relationships" r:id="rId7"/>
        </xdr:cNvPr>
        <xdr:cNvSpPr txBox="1"/>
      </xdr:nvSpPr>
      <xdr:spPr>
        <a:xfrm>
          <a:off x="0" y="5883088"/>
          <a:ext cx="2644591" cy="963706"/>
        </a:xfrm>
        <a:prstGeom prst="rect">
          <a:avLst/>
        </a:prstGeom>
        <a:solidFill>
          <a:schemeClr val="accent1">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600">
              <a:solidFill>
                <a:schemeClr val="bg1"/>
              </a:solidFill>
              <a:latin typeface="+mn-lt"/>
              <a:ea typeface="+mn-ea"/>
              <a:cs typeface="+mn-cs"/>
            </a:rPr>
            <a:t>Oficina Asesora de</a:t>
          </a:r>
        </a:p>
        <a:p>
          <a:pPr marL="0" indent="0" algn="ctr"/>
          <a:r>
            <a:rPr lang="es-CO" sz="1600">
              <a:solidFill>
                <a:schemeClr val="bg1"/>
              </a:solidFill>
              <a:latin typeface="+mn-lt"/>
              <a:ea typeface="+mn-ea"/>
              <a:cs typeface="+mn-cs"/>
            </a:rPr>
            <a:t>Direccionamiento Estrategico TIC - TI</a:t>
          </a:r>
        </a:p>
        <a:p>
          <a:pPr marL="0" indent="0" algn="ctr"/>
          <a:endParaRPr lang="es-CO" sz="1600">
            <a:solidFill>
              <a:schemeClr val="bg1"/>
            </a:solidFill>
            <a:latin typeface="+mn-lt"/>
            <a:ea typeface="+mn-ea"/>
            <a:cs typeface="+mn-cs"/>
          </a:endParaRPr>
        </a:p>
      </xdr:txBody>
    </xdr:sp>
    <xdr:clientData/>
  </xdr:twoCellAnchor>
  <xdr:twoCellAnchor>
    <xdr:from>
      <xdr:col>0</xdr:col>
      <xdr:colOff>0</xdr:colOff>
      <xdr:row>15</xdr:row>
      <xdr:rowOff>78441</xdr:rowOff>
    </xdr:from>
    <xdr:to>
      <xdr:col>2</xdr:col>
      <xdr:colOff>874058</xdr:colOff>
      <xdr:row>19</xdr:row>
      <xdr:rowOff>89647</xdr:rowOff>
    </xdr:to>
    <xdr:sp macro="" textlink="">
      <xdr:nvSpPr>
        <xdr:cNvPr id="16" name="13 CuadroTexto">
          <a:hlinkClick xmlns:r="http://schemas.openxmlformats.org/officeDocument/2006/relationships" r:id="rId8"/>
        </xdr:cNvPr>
        <xdr:cNvSpPr txBox="1"/>
      </xdr:nvSpPr>
      <xdr:spPr>
        <a:xfrm>
          <a:off x="0" y="3709147"/>
          <a:ext cx="2666999" cy="885265"/>
        </a:xfrm>
        <a:prstGeom prst="rect">
          <a:avLst/>
        </a:prstGeom>
        <a:solidFill>
          <a:schemeClr val="accent1">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600">
              <a:solidFill>
                <a:schemeClr val="bg1"/>
              </a:solidFill>
              <a:latin typeface="+mn-lt"/>
              <a:ea typeface="+mn-ea"/>
              <a:cs typeface="+mn-cs"/>
            </a:rPr>
            <a:t>Oficina </a:t>
          </a:r>
        </a:p>
        <a:p>
          <a:pPr marL="0" indent="0" algn="ctr"/>
          <a:r>
            <a:rPr lang="es-CO" sz="1600">
              <a:solidFill>
                <a:schemeClr val="bg1"/>
              </a:solidFill>
              <a:latin typeface="+mn-lt"/>
              <a:ea typeface="+mn-ea"/>
              <a:cs typeface="+mn-cs"/>
            </a:rPr>
            <a:t>Relacionamiento Institucional</a:t>
          </a:r>
        </a:p>
        <a:p>
          <a:pPr marL="0" indent="0" algn="ctr"/>
          <a:r>
            <a:rPr lang="es-CO" sz="1600">
              <a:solidFill>
                <a:schemeClr val="bg1"/>
              </a:solidFill>
              <a:latin typeface="+mn-lt"/>
              <a:ea typeface="+mn-ea"/>
              <a:cs typeface="+mn-cs"/>
            </a:rPr>
            <a:t>- RI</a:t>
          </a:r>
        </a:p>
        <a:p>
          <a:pPr marL="0" indent="0" algn="ctr"/>
          <a:endParaRPr lang="es-CO" sz="1600">
            <a:solidFill>
              <a:schemeClr val="bg1"/>
            </a:solidFill>
            <a:latin typeface="+mn-lt"/>
            <a:ea typeface="+mn-ea"/>
            <a:cs typeface="+mn-cs"/>
          </a:endParaRPr>
        </a:p>
      </xdr:txBody>
    </xdr:sp>
    <xdr:clientData/>
  </xdr:twoCellAnchor>
  <xdr:twoCellAnchor editAs="oneCell">
    <xdr:from>
      <xdr:col>0</xdr:col>
      <xdr:colOff>291353</xdr:colOff>
      <xdr:row>0</xdr:row>
      <xdr:rowOff>0</xdr:rowOff>
    </xdr:from>
    <xdr:to>
      <xdr:col>1</xdr:col>
      <xdr:colOff>694763</xdr:colOff>
      <xdr:row>3</xdr:row>
      <xdr:rowOff>24966</xdr:rowOff>
    </xdr:to>
    <xdr:pic>
      <xdr:nvPicPr>
        <xdr:cNvPr id="6" name="Imagen 5"/>
        <xdr:cNvPicPr>
          <a:picLocks noChangeAspect="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t="9490" b="8759"/>
        <a:stretch/>
      </xdr:blipFill>
      <xdr:spPr>
        <a:xfrm>
          <a:off x="291353" y="0"/>
          <a:ext cx="1299881" cy="1369672"/>
        </a:xfrm>
        <a:prstGeom prst="rect">
          <a:avLst/>
        </a:prstGeom>
      </xdr:spPr>
    </xdr:pic>
    <xdr:clientData/>
  </xdr:twoCellAnchor>
  <xdr:twoCellAnchor>
    <xdr:from>
      <xdr:col>3</xdr:col>
      <xdr:colOff>791138</xdr:colOff>
      <xdr:row>22</xdr:row>
      <xdr:rowOff>197226</xdr:rowOff>
    </xdr:from>
    <xdr:to>
      <xdr:col>6</xdr:col>
      <xdr:colOff>779929</xdr:colOff>
      <xdr:row>26</xdr:row>
      <xdr:rowOff>174812</xdr:rowOff>
    </xdr:to>
    <xdr:sp macro="" textlink="">
      <xdr:nvSpPr>
        <xdr:cNvPr id="19" name="9 CuadroTexto">
          <a:hlinkClick xmlns:r="http://schemas.openxmlformats.org/officeDocument/2006/relationships" r:id="rId4"/>
        </xdr:cNvPr>
        <xdr:cNvSpPr txBox="1"/>
      </xdr:nvSpPr>
      <xdr:spPr>
        <a:xfrm>
          <a:off x="3480550" y="5721726"/>
          <a:ext cx="2678203" cy="840439"/>
        </a:xfrm>
        <a:prstGeom prst="rect">
          <a:avLst/>
        </a:prstGeom>
        <a:solidFill>
          <a:schemeClr val="accent1">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600">
              <a:solidFill>
                <a:schemeClr val="bg1"/>
              </a:solidFill>
              <a:latin typeface="+mn-lt"/>
              <a:ea typeface="+mn-ea"/>
              <a:cs typeface="+mn-cs"/>
            </a:rPr>
            <a:t>Autorizacines, permisos y licencias ambientales</a:t>
          </a:r>
        </a:p>
        <a:p>
          <a:pPr marL="0" indent="0" algn="ctr"/>
          <a:r>
            <a:rPr lang="es-CO" sz="1600">
              <a:solidFill>
                <a:schemeClr val="bg1"/>
              </a:solidFill>
              <a:latin typeface="+mn-lt"/>
              <a:ea typeface="+mn-ea"/>
              <a:cs typeface="+mn-cs"/>
            </a:rPr>
            <a:t>- AL</a:t>
          </a:r>
        </a:p>
      </xdr:txBody>
    </xdr:sp>
    <xdr:clientData/>
  </xdr:twoCellAnchor>
  <xdr:twoCellAnchor>
    <xdr:from>
      <xdr:col>8</xdr:col>
      <xdr:colOff>6725</xdr:colOff>
      <xdr:row>5</xdr:row>
      <xdr:rowOff>40342</xdr:rowOff>
    </xdr:from>
    <xdr:to>
      <xdr:col>10</xdr:col>
      <xdr:colOff>891988</xdr:colOff>
      <xdr:row>9</xdr:row>
      <xdr:rowOff>118782</xdr:rowOff>
    </xdr:to>
    <xdr:sp macro="" textlink="">
      <xdr:nvSpPr>
        <xdr:cNvPr id="20" name="10 CuadroTexto">
          <a:hlinkClick xmlns:r="http://schemas.openxmlformats.org/officeDocument/2006/relationships" r:id="rId10"/>
        </xdr:cNvPr>
        <xdr:cNvSpPr txBox="1"/>
      </xdr:nvSpPr>
      <xdr:spPr>
        <a:xfrm>
          <a:off x="7178490" y="1575548"/>
          <a:ext cx="2678204" cy="862852"/>
        </a:xfrm>
        <a:prstGeom prst="rect">
          <a:avLst/>
        </a:prstGeom>
        <a:solidFill>
          <a:schemeClr val="accent1">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600">
              <a:solidFill>
                <a:schemeClr val="bg1"/>
              </a:solidFill>
              <a:latin typeface="+mn-lt"/>
              <a:ea typeface="+mn-ea"/>
              <a:cs typeface="+mn-cs"/>
            </a:rPr>
            <a:t>Gestion</a:t>
          </a:r>
          <a:r>
            <a:rPr lang="es-CO" sz="1600" baseline="0">
              <a:solidFill>
                <a:schemeClr val="bg1"/>
              </a:solidFill>
              <a:latin typeface="+mn-lt"/>
              <a:ea typeface="+mn-ea"/>
              <a:cs typeface="+mn-cs"/>
            </a:rPr>
            <a:t> </a:t>
          </a:r>
        </a:p>
        <a:p>
          <a:pPr marL="0" indent="0" algn="ctr"/>
          <a:r>
            <a:rPr lang="es-CO" sz="1600" baseline="0">
              <a:solidFill>
                <a:schemeClr val="bg1"/>
              </a:solidFill>
              <a:latin typeface="+mn-lt"/>
              <a:ea typeface="+mn-ea"/>
              <a:cs typeface="+mn-cs"/>
            </a:rPr>
            <a:t>Administrativa</a:t>
          </a:r>
          <a:endParaRPr lang="es-CO" sz="1600">
            <a:solidFill>
              <a:schemeClr val="bg1"/>
            </a:solidFill>
            <a:latin typeface="+mn-lt"/>
            <a:ea typeface="+mn-ea"/>
            <a:cs typeface="+mn-cs"/>
          </a:endParaRPr>
        </a:p>
        <a:p>
          <a:pPr marL="0" indent="0" algn="ctr"/>
          <a:r>
            <a:rPr lang="es-CO" sz="1600">
              <a:solidFill>
                <a:schemeClr val="bg1"/>
              </a:solidFill>
              <a:latin typeface="+mn-lt"/>
              <a:ea typeface="+mn-ea"/>
              <a:cs typeface="+mn-cs"/>
            </a:rPr>
            <a:t>- GA</a:t>
          </a:r>
        </a:p>
      </xdr:txBody>
    </xdr:sp>
    <xdr:clientData/>
  </xdr:twoCellAnchor>
  <xdr:twoCellAnchor>
    <xdr:from>
      <xdr:col>8</xdr:col>
      <xdr:colOff>13448</xdr:colOff>
      <xdr:row>10</xdr:row>
      <xdr:rowOff>80684</xdr:rowOff>
    </xdr:from>
    <xdr:to>
      <xdr:col>11</xdr:col>
      <xdr:colOff>2241</xdr:colOff>
      <xdr:row>14</xdr:row>
      <xdr:rowOff>24654</xdr:rowOff>
    </xdr:to>
    <xdr:sp macro="" textlink="">
      <xdr:nvSpPr>
        <xdr:cNvPr id="21" name="10 CuadroTexto">
          <a:hlinkClick xmlns:r="http://schemas.openxmlformats.org/officeDocument/2006/relationships" r:id="rId10"/>
        </xdr:cNvPr>
        <xdr:cNvSpPr txBox="1"/>
      </xdr:nvSpPr>
      <xdr:spPr>
        <a:xfrm>
          <a:off x="7185213" y="2590802"/>
          <a:ext cx="2678204" cy="862852"/>
        </a:xfrm>
        <a:prstGeom prst="rect">
          <a:avLst/>
        </a:prstGeom>
        <a:solidFill>
          <a:schemeClr val="accent1">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600">
              <a:solidFill>
                <a:schemeClr val="bg1"/>
              </a:solidFill>
              <a:latin typeface="+mn-lt"/>
              <a:ea typeface="+mn-ea"/>
              <a:cs typeface="+mn-cs"/>
            </a:rPr>
            <a:t>Servicio</a:t>
          </a:r>
          <a:r>
            <a:rPr lang="es-CO" sz="1600" baseline="0">
              <a:solidFill>
                <a:schemeClr val="bg1"/>
              </a:solidFill>
              <a:latin typeface="+mn-lt"/>
              <a:ea typeface="+mn-ea"/>
              <a:cs typeface="+mn-cs"/>
            </a:rPr>
            <a:t> al </a:t>
          </a:r>
        </a:p>
        <a:p>
          <a:pPr marL="0" indent="0" algn="ctr"/>
          <a:r>
            <a:rPr lang="es-CO" sz="1600" baseline="0">
              <a:solidFill>
                <a:schemeClr val="bg1"/>
              </a:solidFill>
              <a:latin typeface="+mn-lt"/>
              <a:ea typeface="+mn-ea"/>
              <a:cs typeface="+mn-cs"/>
            </a:rPr>
            <a:t>Ciudadno</a:t>
          </a:r>
          <a:endParaRPr lang="es-CO" sz="1600">
            <a:solidFill>
              <a:schemeClr val="bg1"/>
            </a:solidFill>
            <a:latin typeface="+mn-lt"/>
            <a:ea typeface="+mn-ea"/>
            <a:cs typeface="+mn-cs"/>
          </a:endParaRPr>
        </a:p>
        <a:p>
          <a:pPr marL="0" indent="0" algn="ctr"/>
          <a:r>
            <a:rPr lang="es-CO" sz="1600">
              <a:solidFill>
                <a:schemeClr val="bg1"/>
              </a:solidFill>
              <a:latin typeface="+mn-lt"/>
              <a:ea typeface="+mn-ea"/>
              <a:cs typeface="+mn-cs"/>
            </a:rPr>
            <a:t>- SC</a:t>
          </a:r>
        </a:p>
      </xdr:txBody>
    </xdr:sp>
    <xdr:clientData/>
  </xdr:twoCellAnchor>
  <xdr:twoCellAnchor>
    <xdr:from>
      <xdr:col>8</xdr:col>
      <xdr:colOff>20172</xdr:colOff>
      <xdr:row>14</xdr:row>
      <xdr:rowOff>154642</xdr:rowOff>
    </xdr:from>
    <xdr:to>
      <xdr:col>11</xdr:col>
      <xdr:colOff>8965</xdr:colOff>
      <xdr:row>18</xdr:row>
      <xdr:rowOff>233082</xdr:rowOff>
    </xdr:to>
    <xdr:sp macro="" textlink="">
      <xdr:nvSpPr>
        <xdr:cNvPr id="22" name="10 CuadroTexto">
          <a:hlinkClick xmlns:r="http://schemas.openxmlformats.org/officeDocument/2006/relationships" r:id="rId10"/>
        </xdr:cNvPr>
        <xdr:cNvSpPr txBox="1"/>
      </xdr:nvSpPr>
      <xdr:spPr>
        <a:xfrm>
          <a:off x="7191937" y="3583642"/>
          <a:ext cx="2678204" cy="862852"/>
        </a:xfrm>
        <a:prstGeom prst="rect">
          <a:avLst/>
        </a:prstGeom>
        <a:solidFill>
          <a:schemeClr val="accent1">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600">
              <a:solidFill>
                <a:schemeClr val="bg1"/>
              </a:solidFill>
              <a:latin typeface="+mn-lt"/>
              <a:ea typeface="+mn-ea"/>
              <a:cs typeface="+mn-cs"/>
            </a:rPr>
            <a:t>Gestion </a:t>
          </a:r>
        </a:p>
        <a:p>
          <a:pPr marL="0" indent="0" algn="ctr"/>
          <a:r>
            <a:rPr lang="es-CO" sz="1600">
              <a:solidFill>
                <a:schemeClr val="bg1"/>
              </a:solidFill>
              <a:latin typeface="+mn-lt"/>
              <a:ea typeface="+mn-ea"/>
              <a:cs typeface="+mn-cs"/>
            </a:rPr>
            <a:t>Financiera</a:t>
          </a:r>
        </a:p>
        <a:p>
          <a:pPr marL="0" indent="0" algn="ctr"/>
          <a:r>
            <a:rPr lang="es-CO" sz="1600">
              <a:solidFill>
                <a:schemeClr val="bg1"/>
              </a:solidFill>
              <a:latin typeface="+mn-lt"/>
              <a:ea typeface="+mn-ea"/>
              <a:cs typeface="+mn-cs"/>
            </a:rPr>
            <a:t>- GF</a:t>
          </a:r>
        </a:p>
      </xdr:txBody>
    </xdr:sp>
    <xdr:clientData/>
  </xdr:twoCellAnchor>
  <xdr:twoCellAnchor>
    <xdr:from>
      <xdr:col>8</xdr:col>
      <xdr:colOff>26896</xdr:colOff>
      <xdr:row>19</xdr:row>
      <xdr:rowOff>71718</xdr:rowOff>
    </xdr:from>
    <xdr:to>
      <xdr:col>11</xdr:col>
      <xdr:colOff>15689</xdr:colOff>
      <xdr:row>23</xdr:row>
      <xdr:rowOff>127747</xdr:rowOff>
    </xdr:to>
    <xdr:sp macro="" textlink="">
      <xdr:nvSpPr>
        <xdr:cNvPr id="23" name="10 CuadroTexto">
          <a:hlinkClick xmlns:r="http://schemas.openxmlformats.org/officeDocument/2006/relationships" r:id="rId10"/>
        </xdr:cNvPr>
        <xdr:cNvSpPr txBox="1"/>
      </xdr:nvSpPr>
      <xdr:spPr>
        <a:xfrm>
          <a:off x="7198661" y="4576483"/>
          <a:ext cx="2678204" cy="862852"/>
        </a:xfrm>
        <a:prstGeom prst="rect">
          <a:avLst/>
        </a:prstGeom>
        <a:solidFill>
          <a:schemeClr val="accent1">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600">
              <a:solidFill>
                <a:schemeClr val="bg1"/>
              </a:solidFill>
              <a:latin typeface="+mn-lt"/>
              <a:ea typeface="+mn-ea"/>
              <a:cs typeface="+mn-cs"/>
            </a:rPr>
            <a:t>Gestion de </a:t>
          </a:r>
        </a:p>
        <a:p>
          <a:pPr marL="0" indent="0" algn="ctr"/>
          <a:r>
            <a:rPr lang="es-CO" sz="1600">
              <a:solidFill>
                <a:schemeClr val="bg1"/>
              </a:solidFill>
              <a:latin typeface="+mn-lt"/>
              <a:ea typeface="+mn-ea"/>
              <a:cs typeface="+mn-cs"/>
            </a:rPr>
            <a:t>Talento Humano</a:t>
          </a:r>
        </a:p>
        <a:p>
          <a:pPr marL="0" indent="0" algn="ctr"/>
          <a:r>
            <a:rPr lang="es-CO" sz="1600">
              <a:solidFill>
                <a:schemeClr val="bg1"/>
              </a:solidFill>
              <a:latin typeface="+mn-lt"/>
              <a:ea typeface="+mn-ea"/>
              <a:cs typeface="+mn-cs"/>
            </a:rPr>
            <a:t>- GH</a:t>
          </a:r>
        </a:p>
      </xdr:txBody>
    </xdr:sp>
    <xdr:clientData/>
  </xdr:twoCellAnchor>
  <xdr:twoCellAnchor>
    <xdr:from>
      <xdr:col>8</xdr:col>
      <xdr:colOff>11208</xdr:colOff>
      <xdr:row>24</xdr:row>
      <xdr:rowOff>22413</xdr:rowOff>
    </xdr:from>
    <xdr:to>
      <xdr:col>11</xdr:col>
      <xdr:colOff>1</xdr:colOff>
      <xdr:row>28</xdr:row>
      <xdr:rowOff>112059</xdr:rowOff>
    </xdr:to>
    <xdr:sp macro="" textlink="">
      <xdr:nvSpPr>
        <xdr:cNvPr id="24" name="10 CuadroTexto">
          <a:hlinkClick xmlns:r="http://schemas.openxmlformats.org/officeDocument/2006/relationships" r:id="rId10"/>
        </xdr:cNvPr>
        <xdr:cNvSpPr txBox="1"/>
      </xdr:nvSpPr>
      <xdr:spPr>
        <a:xfrm>
          <a:off x="7182973" y="5580531"/>
          <a:ext cx="2678204" cy="862852"/>
        </a:xfrm>
        <a:prstGeom prst="rect">
          <a:avLst/>
        </a:prstGeom>
        <a:solidFill>
          <a:schemeClr val="accent1">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600">
              <a:solidFill>
                <a:schemeClr val="bg1"/>
              </a:solidFill>
              <a:latin typeface="+mn-lt"/>
              <a:ea typeface="+mn-ea"/>
              <a:cs typeface="+mn-cs"/>
            </a:rPr>
            <a:t>Gestion </a:t>
          </a:r>
        </a:p>
        <a:p>
          <a:pPr marL="0" indent="0" algn="ctr"/>
          <a:r>
            <a:rPr lang="es-CO" sz="1600">
              <a:solidFill>
                <a:schemeClr val="bg1"/>
              </a:solidFill>
              <a:latin typeface="+mn-lt"/>
              <a:ea typeface="+mn-ea"/>
              <a:cs typeface="+mn-cs"/>
            </a:rPr>
            <a:t>de Ingresos</a:t>
          </a:r>
        </a:p>
        <a:p>
          <a:pPr marL="0" indent="0" algn="ctr"/>
          <a:r>
            <a:rPr lang="es-CO" sz="1600">
              <a:solidFill>
                <a:schemeClr val="bg1"/>
              </a:solidFill>
              <a:latin typeface="+mn-lt"/>
              <a:ea typeface="+mn-ea"/>
              <a:cs typeface="+mn-cs"/>
            </a:rPr>
            <a:t>- GI</a:t>
          </a:r>
        </a:p>
      </xdr:txBody>
    </xdr:sp>
    <xdr:clientData/>
  </xdr:twoCellAnchor>
  <xdr:twoCellAnchor>
    <xdr:from>
      <xdr:col>8</xdr:col>
      <xdr:colOff>17931</xdr:colOff>
      <xdr:row>29</xdr:row>
      <xdr:rowOff>51549</xdr:rowOff>
    </xdr:from>
    <xdr:to>
      <xdr:col>11</xdr:col>
      <xdr:colOff>6724</xdr:colOff>
      <xdr:row>33</xdr:row>
      <xdr:rowOff>22413</xdr:rowOff>
    </xdr:to>
    <xdr:sp macro="" textlink="">
      <xdr:nvSpPr>
        <xdr:cNvPr id="25" name="10 CuadroTexto">
          <a:hlinkClick xmlns:r="http://schemas.openxmlformats.org/officeDocument/2006/relationships" r:id="rId10"/>
        </xdr:cNvPr>
        <xdr:cNvSpPr txBox="1"/>
      </xdr:nvSpPr>
      <xdr:spPr>
        <a:xfrm>
          <a:off x="7189696" y="6573373"/>
          <a:ext cx="2678204" cy="844922"/>
        </a:xfrm>
        <a:prstGeom prst="rect">
          <a:avLst/>
        </a:prstGeom>
        <a:solidFill>
          <a:schemeClr val="accent1">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600">
              <a:solidFill>
                <a:schemeClr val="bg1"/>
              </a:solidFill>
              <a:latin typeface="+mn-lt"/>
              <a:ea typeface="+mn-ea"/>
              <a:cs typeface="+mn-cs"/>
            </a:rPr>
            <a:t>Gestion </a:t>
          </a:r>
        </a:p>
        <a:p>
          <a:pPr marL="0" indent="0" algn="ctr"/>
          <a:r>
            <a:rPr lang="es-CO" sz="1600">
              <a:solidFill>
                <a:schemeClr val="bg1"/>
              </a:solidFill>
              <a:latin typeface="+mn-lt"/>
              <a:ea typeface="+mn-ea"/>
              <a:cs typeface="+mn-cs"/>
            </a:rPr>
            <a:t>de Contratación</a:t>
          </a:r>
          <a:r>
            <a:rPr lang="es-CO" sz="1600" baseline="0">
              <a:solidFill>
                <a:schemeClr val="bg1"/>
              </a:solidFill>
              <a:latin typeface="+mn-lt"/>
              <a:ea typeface="+mn-ea"/>
              <a:cs typeface="+mn-cs"/>
            </a:rPr>
            <a:t> </a:t>
          </a:r>
          <a:endParaRPr lang="es-CO" sz="1600">
            <a:solidFill>
              <a:schemeClr val="bg1"/>
            </a:solidFill>
            <a:latin typeface="+mn-lt"/>
            <a:ea typeface="+mn-ea"/>
            <a:cs typeface="+mn-cs"/>
          </a:endParaRPr>
        </a:p>
        <a:p>
          <a:pPr marL="0" indent="0" algn="ctr"/>
          <a:r>
            <a:rPr lang="es-CO" sz="1600">
              <a:solidFill>
                <a:schemeClr val="bg1"/>
              </a:solidFill>
              <a:latin typeface="+mn-lt"/>
              <a:ea typeface="+mn-ea"/>
              <a:cs typeface="+mn-cs"/>
            </a:rPr>
            <a:t>- GC</a:t>
          </a:r>
        </a:p>
      </xdr:txBody>
    </xdr:sp>
    <xdr:clientData/>
  </xdr:twoCellAnchor>
  <xdr:twoCellAnchor>
    <xdr:from>
      <xdr:col>8</xdr:col>
      <xdr:colOff>11205</xdr:colOff>
      <xdr:row>38</xdr:row>
      <xdr:rowOff>67235</xdr:rowOff>
    </xdr:from>
    <xdr:to>
      <xdr:col>10</xdr:col>
      <xdr:colOff>896468</xdr:colOff>
      <xdr:row>42</xdr:row>
      <xdr:rowOff>123264</xdr:rowOff>
    </xdr:to>
    <xdr:sp macro="" textlink="">
      <xdr:nvSpPr>
        <xdr:cNvPr id="26" name="10 CuadroTexto">
          <a:hlinkClick xmlns:r="http://schemas.openxmlformats.org/officeDocument/2006/relationships" r:id="rId10"/>
        </xdr:cNvPr>
        <xdr:cNvSpPr txBox="1"/>
      </xdr:nvSpPr>
      <xdr:spPr>
        <a:xfrm>
          <a:off x="7182970" y="8471647"/>
          <a:ext cx="2678204" cy="862852"/>
        </a:xfrm>
        <a:prstGeom prst="rect">
          <a:avLst/>
        </a:prstGeom>
        <a:solidFill>
          <a:schemeClr val="accent1">
            <a:lumMod val="50000"/>
          </a:schemeClr>
        </a:solidFill>
        <a:ln w="9525" cmpd="sng">
          <a:solidFill>
            <a:schemeClr val="lt1">
              <a:shade val="50000"/>
            </a:schemeClr>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600">
              <a:solidFill>
                <a:schemeClr val="bg1"/>
              </a:solidFill>
              <a:latin typeface="+mn-lt"/>
              <a:ea typeface="+mn-ea"/>
              <a:cs typeface="+mn-cs"/>
            </a:rPr>
            <a:t>Gestion </a:t>
          </a:r>
        </a:p>
        <a:p>
          <a:pPr marL="0" indent="0" algn="ctr"/>
          <a:r>
            <a:rPr lang="es-CO" sz="1600">
              <a:solidFill>
                <a:schemeClr val="bg1"/>
              </a:solidFill>
              <a:latin typeface="+mn-lt"/>
              <a:ea typeface="+mn-ea"/>
              <a:cs typeface="+mn-cs"/>
            </a:rPr>
            <a:t>de Soprote TIC</a:t>
          </a:r>
        </a:p>
        <a:p>
          <a:pPr marL="0" indent="0" algn="ctr"/>
          <a:r>
            <a:rPr lang="es-CO" sz="1600">
              <a:solidFill>
                <a:schemeClr val="bg1"/>
              </a:solidFill>
              <a:latin typeface="+mn-lt"/>
              <a:ea typeface="+mn-ea"/>
              <a:cs typeface="+mn-cs"/>
            </a:rPr>
            <a:t>- SA</a:t>
          </a:r>
        </a:p>
      </xdr:txBody>
    </xdr:sp>
    <xdr:clientData/>
  </xdr:twoCellAnchor>
  <xdr:twoCellAnchor>
    <xdr:from>
      <xdr:col>8</xdr:col>
      <xdr:colOff>6725</xdr:colOff>
      <xdr:row>3</xdr:row>
      <xdr:rowOff>129989</xdr:rowOff>
    </xdr:from>
    <xdr:to>
      <xdr:col>10</xdr:col>
      <xdr:colOff>891988</xdr:colOff>
      <xdr:row>4</xdr:row>
      <xdr:rowOff>44823</xdr:rowOff>
    </xdr:to>
    <xdr:sp macro="" textlink="">
      <xdr:nvSpPr>
        <xdr:cNvPr id="27" name="10 CuadroTexto"/>
        <xdr:cNvSpPr txBox="1"/>
      </xdr:nvSpPr>
      <xdr:spPr>
        <a:xfrm>
          <a:off x="7178490" y="1474695"/>
          <a:ext cx="2678204" cy="36306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marL="0" indent="0" algn="ctr"/>
          <a:r>
            <a:rPr lang="es-CO" sz="1600">
              <a:solidFill>
                <a:schemeClr val="bg1"/>
              </a:solidFill>
              <a:latin typeface="+mn-lt"/>
              <a:ea typeface="+mn-ea"/>
              <a:cs typeface="+mn-cs"/>
            </a:rPr>
            <a:t>Gestion</a:t>
          </a:r>
          <a:r>
            <a:rPr lang="es-CO" sz="1600" baseline="0">
              <a:solidFill>
                <a:schemeClr val="bg1"/>
              </a:solidFill>
              <a:latin typeface="+mn-lt"/>
              <a:ea typeface="+mn-ea"/>
              <a:cs typeface="+mn-cs"/>
            </a:rPr>
            <a:t> de Apoyo</a:t>
          </a:r>
        </a:p>
      </xdr:txBody>
    </xdr:sp>
    <xdr:clientData/>
  </xdr:twoCellAnchor>
  <xdr:twoCellAnchor>
    <xdr:from>
      <xdr:col>4</xdr:col>
      <xdr:colOff>6725</xdr:colOff>
      <xdr:row>3</xdr:row>
      <xdr:rowOff>152400</xdr:rowOff>
    </xdr:from>
    <xdr:to>
      <xdr:col>6</xdr:col>
      <xdr:colOff>891987</xdr:colOff>
      <xdr:row>4</xdr:row>
      <xdr:rowOff>67234</xdr:rowOff>
    </xdr:to>
    <xdr:sp macro="" textlink="">
      <xdr:nvSpPr>
        <xdr:cNvPr id="29" name="10 CuadroTexto"/>
        <xdr:cNvSpPr txBox="1"/>
      </xdr:nvSpPr>
      <xdr:spPr>
        <a:xfrm>
          <a:off x="3592607" y="1497106"/>
          <a:ext cx="2678204" cy="36306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marL="0" indent="0" algn="ctr"/>
          <a:r>
            <a:rPr lang="es-CO" sz="1600">
              <a:solidFill>
                <a:schemeClr val="bg1"/>
              </a:solidFill>
              <a:latin typeface="+mn-lt"/>
              <a:ea typeface="+mn-ea"/>
              <a:cs typeface="+mn-cs"/>
            </a:rPr>
            <a:t>Gestion</a:t>
          </a:r>
          <a:r>
            <a:rPr lang="es-CO" sz="1600" baseline="0">
              <a:solidFill>
                <a:schemeClr val="bg1"/>
              </a:solidFill>
              <a:latin typeface="+mn-lt"/>
              <a:ea typeface="+mn-ea"/>
              <a:cs typeface="+mn-cs"/>
            </a:rPr>
            <a:t> Misional</a:t>
          </a:r>
        </a:p>
      </xdr:txBody>
    </xdr:sp>
    <xdr:clientData/>
  </xdr:twoCellAnchor>
  <xdr:twoCellAnchor>
    <xdr:from>
      <xdr:col>0</xdr:col>
      <xdr:colOff>0</xdr:colOff>
      <xdr:row>13</xdr:row>
      <xdr:rowOff>13448</xdr:rowOff>
    </xdr:from>
    <xdr:to>
      <xdr:col>2</xdr:col>
      <xdr:colOff>885263</xdr:colOff>
      <xdr:row>14</xdr:row>
      <xdr:rowOff>107576</xdr:rowOff>
    </xdr:to>
    <xdr:sp macro="" textlink="">
      <xdr:nvSpPr>
        <xdr:cNvPr id="30" name="10 CuadroTexto"/>
        <xdr:cNvSpPr txBox="1"/>
      </xdr:nvSpPr>
      <xdr:spPr>
        <a:xfrm>
          <a:off x="0" y="3621742"/>
          <a:ext cx="2678204" cy="363069"/>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marL="0" indent="0" algn="ctr"/>
          <a:r>
            <a:rPr lang="es-CO" sz="1600">
              <a:solidFill>
                <a:schemeClr val="bg1"/>
              </a:solidFill>
              <a:latin typeface="+mn-lt"/>
              <a:ea typeface="+mn-ea"/>
              <a:cs typeface="+mn-cs"/>
            </a:rPr>
            <a:t>Gestion</a:t>
          </a:r>
          <a:r>
            <a:rPr lang="es-CO" sz="1600" baseline="0">
              <a:solidFill>
                <a:schemeClr val="bg1"/>
              </a:solidFill>
              <a:latin typeface="+mn-lt"/>
              <a:ea typeface="+mn-ea"/>
              <a:cs typeface="+mn-cs"/>
            </a:rPr>
            <a:t> Estrategica</a:t>
          </a:r>
        </a:p>
      </xdr:txBody>
    </xdr:sp>
    <xdr:clientData/>
  </xdr:twoCellAnchor>
  <xdr:twoCellAnchor>
    <xdr:from>
      <xdr:col>0</xdr:col>
      <xdr:colOff>0</xdr:colOff>
      <xdr:row>3</xdr:row>
      <xdr:rowOff>165847</xdr:rowOff>
    </xdr:from>
    <xdr:to>
      <xdr:col>2</xdr:col>
      <xdr:colOff>885263</xdr:colOff>
      <xdr:row>5</xdr:row>
      <xdr:rowOff>179293</xdr:rowOff>
    </xdr:to>
    <xdr:sp macro="" textlink="">
      <xdr:nvSpPr>
        <xdr:cNvPr id="31" name="10 CuadroTexto"/>
        <xdr:cNvSpPr txBox="1"/>
      </xdr:nvSpPr>
      <xdr:spPr>
        <a:xfrm>
          <a:off x="0" y="1510553"/>
          <a:ext cx="2678204" cy="652181"/>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marL="0" indent="0" algn="ctr"/>
          <a:r>
            <a:rPr lang="es-CO" sz="1600">
              <a:solidFill>
                <a:schemeClr val="bg1"/>
              </a:solidFill>
              <a:latin typeface="+mn-lt"/>
              <a:ea typeface="+mn-ea"/>
              <a:cs typeface="+mn-cs"/>
            </a:rPr>
            <a:t>Gestion de Seguimiento y Mejora</a:t>
          </a:r>
          <a:endParaRPr lang="es-CO" sz="1600" baseline="0">
            <a:solidFill>
              <a:schemeClr val="bg1"/>
            </a:solidFill>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974F6D8-3A98-40B9-8F5D-00129F687C99}"/>
            </a:ext>
          </a:extLst>
        </xdr:cNvPr>
        <xdr:cNvSpPr txBox="1"/>
      </xdr:nvSpPr>
      <xdr:spPr>
        <a:xfrm>
          <a:off x="162067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3" name="3 CuadroTexto">
          <a:extLst>
            <a:ext uri="{FF2B5EF4-FFF2-40B4-BE49-F238E27FC236}">
              <a16:creationId xmlns:a16="http://schemas.microsoft.com/office/drawing/2014/main" id="{CD3EAE75-30D8-4DB6-9218-69D9630E5800}"/>
            </a:ext>
          </a:extLst>
        </xdr:cNvPr>
        <xdr:cNvSpPr txBox="1"/>
      </xdr:nvSpPr>
      <xdr:spPr>
        <a:xfrm>
          <a:off x="68389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424E9760-6022-4060-8E73-59440ACC63B3}"/>
            </a:ext>
          </a:extLst>
        </xdr:cNvPr>
        <xdr:cNvSpPr txBox="1"/>
      </xdr:nvSpPr>
      <xdr:spPr>
        <a:xfrm>
          <a:off x="162067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5" name="3 CuadroTexto">
          <a:extLst>
            <a:ext uri="{FF2B5EF4-FFF2-40B4-BE49-F238E27FC236}">
              <a16:creationId xmlns:a16="http://schemas.microsoft.com/office/drawing/2014/main" id="{1F7FBFE6-DD62-4CDD-B79A-773B9832DFE8}"/>
            </a:ext>
          </a:extLst>
        </xdr:cNvPr>
        <xdr:cNvSpPr txBox="1"/>
      </xdr:nvSpPr>
      <xdr:spPr>
        <a:xfrm>
          <a:off x="68389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142875</xdr:colOff>
      <xdr:row>0</xdr:row>
      <xdr:rowOff>9525</xdr:rowOff>
    </xdr:from>
    <xdr:to>
      <xdr:col>0</xdr:col>
      <xdr:colOff>937799</xdr:colOff>
      <xdr:row>2</xdr:row>
      <xdr:rowOff>350184</xdr:rowOff>
    </xdr:to>
    <xdr:pic>
      <xdr:nvPicPr>
        <xdr:cNvPr id="7" name="Imagen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313" t="11591" r="10364" b="11185"/>
        <a:stretch/>
      </xdr:blipFill>
      <xdr:spPr>
        <a:xfrm>
          <a:off x="142875" y="9525"/>
          <a:ext cx="794924" cy="106455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oneCellAnchor>
    <xdr:from>
      <xdr:col>10</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739741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3" name="3 CuadroTexto">
          <a:extLst>
            <a:ext uri="{FF2B5EF4-FFF2-40B4-BE49-F238E27FC236}">
              <a16:creationId xmlns:a16="http://schemas.microsoft.com/office/drawing/2014/main" id="{00000000-0008-0000-0300-000003000000}"/>
            </a:ext>
          </a:extLst>
        </xdr:cNvPr>
        <xdr:cNvSpPr txBox="1"/>
      </xdr:nvSpPr>
      <xdr:spPr>
        <a:xfrm>
          <a:off x="9286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10</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300-000004000000}"/>
            </a:ext>
          </a:extLst>
        </xdr:cNvPr>
        <xdr:cNvSpPr txBox="1"/>
      </xdr:nvSpPr>
      <xdr:spPr>
        <a:xfrm>
          <a:off x="1739741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5" name="3 CuadroTexto">
          <a:extLst>
            <a:ext uri="{FF2B5EF4-FFF2-40B4-BE49-F238E27FC236}">
              <a16:creationId xmlns:a16="http://schemas.microsoft.com/office/drawing/2014/main" id="{00000000-0008-0000-0300-000005000000}"/>
            </a:ext>
          </a:extLst>
        </xdr:cNvPr>
        <xdr:cNvSpPr txBox="1"/>
      </xdr:nvSpPr>
      <xdr:spPr>
        <a:xfrm>
          <a:off x="9286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127186</xdr:colOff>
      <xdr:row>0</xdr:row>
      <xdr:rowOff>22972</xdr:rowOff>
    </xdr:from>
    <xdr:to>
      <xdr:col>0</xdr:col>
      <xdr:colOff>764128</xdr:colOff>
      <xdr:row>2</xdr:row>
      <xdr:rowOff>171451</xdr:rowOff>
    </xdr:to>
    <xdr:pic>
      <xdr:nvPicPr>
        <xdr:cNvPr id="6" name="Imagen 5" descr="LOG-INTER-NET">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186" y="22972"/>
          <a:ext cx="770292" cy="87237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77688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3" name="3 CuadroTexto">
          <a:extLst>
            <a:ext uri="{FF2B5EF4-FFF2-40B4-BE49-F238E27FC236}">
              <a16:creationId xmlns:a16="http://schemas.microsoft.com/office/drawing/2014/main" id="{00000000-0008-0000-0300-000003000000}"/>
            </a:ext>
          </a:extLst>
        </xdr:cNvPr>
        <xdr:cNvSpPr txBox="1"/>
      </xdr:nvSpPr>
      <xdr:spPr>
        <a:xfrm>
          <a:off x="102203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300-000004000000}"/>
            </a:ext>
          </a:extLst>
        </xdr:cNvPr>
        <xdr:cNvSpPr txBox="1"/>
      </xdr:nvSpPr>
      <xdr:spPr>
        <a:xfrm>
          <a:off x="177688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5" name="3 CuadroTexto">
          <a:extLst>
            <a:ext uri="{FF2B5EF4-FFF2-40B4-BE49-F238E27FC236}">
              <a16:creationId xmlns:a16="http://schemas.microsoft.com/office/drawing/2014/main" id="{00000000-0008-0000-0300-000005000000}"/>
            </a:ext>
          </a:extLst>
        </xdr:cNvPr>
        <xdr:cNvSpPr txBox="1"/>
      </xdr:nvSpPr>
      <xdr:spPr>
        <a:xfrm>
          <a:off x="102203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112059</xdr:colOff>
      <xdr:row>0</xdr:row>
      <xdr:rowOff>0</xdr:rowOff>
    </xdr:from>
    <xdr:to>
      <xdr:col>0</xdr:col>
      <xdr:colOff>906983</xdr:colOff>
      <xdr:row>2</xdr:row>
      <xdr:rowOff>336177</xdr:rowOff>
    </xdr:to>
    <xdr:pic>
      <xdr:nvPicPr>
        <xdr:cNvPr id="7" name="Imagen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313" t="11591" r="10364" b="11185"/>
        <a:stretch/>
      </xdr:blipFill>
      <xdr:spPr>
        <a:xfrm>
          <a:off x="112059" y="0"/>
          <a:ext cx="794924" cy="106455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82832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0</xdr:colOff>
      <xdr:row>0</xdr:row>
      <xdr:rowOff>0</xdr:rowOff>
    </xdr:from>
    <xdr:ext cx="184731" cy="264560"/>
    <xdr:sp macro="" textlink="">
      <xdr:nvSpPr>
        <xdr:cNvPr id="3" name="3 CuadroTexto">
          <a:extLst>
            <a:ext uri="{FF2B5EF4-FFF2-40B4-BE49-F238E27FC236}">
              <a16:creationId xmlns:a16="http://schemas.microsoft.com/office/drawing/2014/main" id="{00000000-0008-0000-0300-000003000000}"/>
            </a:ext>
          </a:extLst>
        </xdr:cNvPr>
        <xdr:cNvSpPr txBox="1"/>
      </xdr:nvSpPr>
      <xdr:spPr>
        <a:xfrm>
          <a:off x="10858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300-000004000000}"/>
            </a:ext>
          </a:extLst>
        </xdr:cNvPr>
        <xdr:cNvSpPr txBox="1"/>
      </xdr:nvSpPr>
      <xdr:spPr>
        <a:xfrm>
          <a:off x="182832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0</xdr:colOff>
      <xdr:row>0</xdr:row>
      <xdr:rowOff>0</xdr:rowOff>
    </xdr:from>
    <xdr:ext cx="184731" cy="264560"/>
    <xdr:sp macro="" textlink="">
      <xdr:nvSpPr>
        <xdr:cNvPr id="5" name="3 CuadroTexto">
          <a:extLst>
            <a:ext uri="{FF2B5EF4-FFF2-40B4-BE49-F238E27FC236}">
              <a16:creationId xmlns:a16="http://schemas.microsoft.com/office/drawing/2014/main" id="{00000000-0008-0000-0300-000005000000}"/>
            </a:ext>
          </a:extLst>
        </xdr:cNvPr>
        <xdr:cNvSpPr txBox="1"/>
      </xdr:nvSpPr>
      <xdr:spPr>
        <a:xfrm>
          <a:off x="10858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149679</xdr:colOff>
      <xdr:row>0</xdr:row>
      <xdr:rowOff>13607</xdr:rowOff>
    </xdr:from>
    <xdr:to>
      <xdr:col>0</xdr:col>
      <xdr:colOff>944603</xdr:colOff>
      <xdr:row>2</xdr:row>
      <xdr:rowOff>343380</xdr:rowOff>
    </xdr:to>
    <xdr:pic>
      <xdr:nvPicPr>
        <xdr:cNvPr id="7" name="Imagen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313" t="11591" r="10364" b="11185"/>
        <a:stretch/>
      </xdr:blipFill>
      <xdr:spPr>
        <a:xfrm>
          <a:off x="149679" y="13607"/>
          <a:ext cx="794924" cy="106455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0000000-0008-0000-0100-000002000000}"/>
            </a:ext>
          </a:extLst>
        </xdr:cNvPr>
        <xdr:cNvSpPr txBox="1"/>
      </xdr:nvSpPr>
      <xdr:spPr>
        <a:xfrm>
          <a:off x="166830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3" name="3 CuadroTexto">
          <a:extLst>
            <a:ext uri="{FF2B5EF4-FFF2-40B4-BE49-F238E27FC236}">
              <a16:creationId xmlns:a16="http://schemas.microsoft.com/office/drawing/2014/main" id="{00000000-0008-0000-0100-000003000000}"/>
            </a:ext>
          </a:extLst>
        </xdr:cNvPr>
        <xdr:cNvSpPr txBox="1"/>
      </xdr:nvSpPr>
      <xdr:spPr>
        <a:xfrm>
          <a:off x="8248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100-000004000000}"/>
            </a:ext>
          </a:extLst>
        </xdr:cNvPr>
        <xdr:cNvSpPr txBox="1"/>
      </xdr:nvSpPr>
      <xdr:spPr>
        <a:xfrm>
          <a:off x="166830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5" name="3 CuadroTexto">
          <a:extLst>
            <a:ext uri="{FF2B5EF4-FFF2-40B4-BE49-F238E27FC236}">
              <a16:creationId xmlns:a16="http://schemas.microsoft.com/office/drawing/2014/main" id="{00000000-0008-0000-0100-000005000000}"/>
            </a:ext>
          </a:extLst>
        </xdr:cNvPr>
        <xdr:cNvSpPr txBox="1"/>
      </xdr:nvSpPr>
      <xdr:spPr>
        <a:xfrm>
          <a:off x="82486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134471</xdr:colOff>
      <xdr:row>0</xdr:row>
      <xdr:rowOff>22411</xdr:rowOff>
    </xdr:from>
    <xdr:to>
      <xdr:col>0</xdr:col>
      <xdr:colOff>929395</xdr:colOff>
      <xdr:row>2</xdr:row>
      <xdr:rowOff>358588</xdr:rowOff>
    </xdr:to>
    <xdr:pic>
      <xdr:nvPicPr>
        <xdr:cNvPr id="7" name="Imagen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313" t="11591" r="10364" b="11185"/>
        <a:stretch/>
      </xdr:blipFill>
      <xdr:spPr>
        <a:xfrm>
          <a:off x="134471" y="22411"/>
          <a:ext cx="794924" cy="10645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750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0</xdr:colOff>
      <xdr:row>0</xdr:row>
      <xdr:rowOff>0</xdr:rowOff>
    </xdr:from>
    <xdr:ext cx="184731" cy="264560"/>
    <xdr:sp macro="" textlink="">
      <xdr:nvSpPr>
        <xdr:cNvPr id="3" name="3 CuadroTexto">
          <a:extLst>
            <a:ext uri="{FF2B5EF4-FFF2-40B4-BE49-F238E27FC236}">
              <a16:creationId xmlns:a16="http://schemas.microsoft.com/office/drawing/2014/main" id="{00000000-0008-0000-0300-000003000000}"/>
            </a:ext>
          </a:extLst>
        </xdr:cNvPr>
        <xdr:cNvSpPr txBox="1"/>
      </xdr:nvSpPr>
      <xdr:spPr>
        <a:xfrm>
          <a:off x="8658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300-000004000000}"/>
            </a:ext>
          </a:extLst>
        </xdr:cNvPr>
        <xdr:cNvSpPr txBox="1"/>
      </xdr:nvSpPr>
      <xdr:spPr>
        <a:xfrm>
          <a:off x="1750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0</xdr:colOff>
      <xdr:row>0</xdr:row>
      <xdr:rowOff>0</xdr:rowOff>
    </xdr:from>
    <xdr:ext cx="184731" cy="264560"/>
    <xdr:sp macro="" textlink="">
      <xdr:nvSpPr>
        <xdr:cNvPr id="5" name="3 CuadroTexto">
          <a:extLst>
            <a:ext uri="{FF2B5EF4-FFF2-40B4-BE49-F238E27FC236}">
              <a16:creationId xmlns:a16="http://schemas.microsoft.com/office/drawing/2014/main" id="{00000000-0008-0000-0300-000005000000}"/>
            </a:ext>
          </a:extLst>
        </xdr:cNvPr>
        <xdr:cNvSpPr txBox="1"/>
      </xdr:nvSpPr>
      <xdr:spPr>
        <a:xfrm>
          <a:off x="8658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67235</xdr:colOff>
      <xdr:row>0</xdr:row>
      <xdr:rowOff>0</xdr:rowOff>
    </xdr:from>
    <xdr:to>
      <xdr:col>0</xdr:col>
      <xdr:colOff>862159</xdr:colOff>
      <xdr:row>2</xdr:row>
      <xdr:rowOff>336177</xdr:rowOff>
    </xdr:to>
    <xdr:pic>
      <xdr:nvPicPr>
        <xdr:cNvPr id="7" name="Imagen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313" t="11591" r="10364" b="11185"/>
        <a:stretch/>
      </xdr:blipFill>
      <xdr:spPr>
        <a:xfrm>
          <a:off x="67235" y="0"/>
          <a:ext cx="794924" cy="106455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0000000-0008-0000-0000-000002000000}"/>
            </a:ext>
          </a:extLst>
        </xdr:cNvPr>
        <xdr:cNvSpPr txBox="1"/>
      </xdr:nvSpPr>
      <xdr:spPr>
        <a:xfrm>
          <a:off x="2017871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3" name="3 CuadroTexto">
          <a:extLst>
            <a:ext uri="{FF2B5EF4-FFF2-40B4-BE49-F238E27FC236}">
              <a16:creationId xmlns:a16="http://schemas.microsoft.com/office/drawing/2014/main" id="{00000000-0008-0000-0000-000003000000}"/>
            </a:ext>
          </a:extLst>
        </xdr:cNvPr>
        <xdr:cNvSpPr txBox="1"/>
      </xdr:nvSpPr>
      <xdr:spPr>
        <a:xfrm>
          <a:off x="105822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000-000004000000}"/>
            </a:ext>
          </a:extLst>
        </xdr:cNvPr>
        <xdr:cNvSpPr txBox="1"/>
      </xdr:nvSpPr>
      <xdr:spPr>
        <a:xfrm>
          <a:off x="2017871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5" name="3 CuadroTexto">
          <a:extLst>
            <a:ext uri="{FF2B5EF4-FFF2-40B4-BE49-F238E27FC236}">
              <a16:creationId xmlns:a16="http://schemas.microsoft.com/office/drawing/2014/main" id="{00000000-0008-0000-0000-000005000000}"/>
            </a:ext>
          </a:extLst>
        </xdr:cNvPr>
        <xdr:cNvSpPr txBox="1"/>
      </xdr:nvSpPr>
      <xdr:spPr>
        <a:xfrm>
          <a:off x="105822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28575</xdr:colOff>
      <xdr:row>0</xdr:row>
      <xdr:rowOff>0</xdr:rowOff>
    </xdr:from>
    <xdr:to>
      <xdr:col>0</xdr:col>
      <xdr:colOff>823499</xdr:colOff>
      <xdr:row>2</xdr:row>
      <xdr:rowOff>340659</xdr:rowOff>
    </xdr:to>
    <xdr:pic>
      <xdr:nvPicPr>
        <xdr:cNvPr id="7" name="Imagen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313" t="11591" r="10364" b="11185"/>
        <a:stretch/>
      </xdr:blipFill>
      <xdr:spPr>
        <a:xfrm>
          <a:off x="28575" y="0"/>
          <a:ext cx="794924" cy="106455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7" name="2 CuadroTexto">
          <a:extLst>
            <a:ext uri="{FF2B5EF4-FFF2-40B4-BE49-F238E27FC236}">
              <a16:creationId xmlns:a16="http://schemas.microsoft.com/office/drawing/2014/main" id="{00000000-0008-0000-0200-000007000000}"/>
            </a:ext>
          </a:extLst>
        </xdr:cNvPr>
        <xdr:cNvSpPr txBox="1"/>
      </xdr:nvSpPr>
      <xdr:spPr>
        <a:xfrm>
          <a:off x="1750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8" name="3 CuadroTexto">
          <a:extLst>
            <a:ext uri="{FF2B5EF4-FFF2-40B4-BE49-F238E27FC236}">
              <a16:creationId xmlns:a16="http://schemas.microsoft.com/office/drawing/2014/main" id="{00000000-0008-0000-0200-000008000000}"/>
            </a:ext>
          </a:extLst>
        </xdr:cNvPr>
        <xdr:cNvSpPr txBox="1"/>
      </xdr:nvSpPr>
      <xdr:spPr>
        <a:xfrm>
          <a:off x="86582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9" name="2 CuadroTexto">
          <a:extLst>
            <a:ext uri="{FF2B5EF4-FFF2-40B4-BE49-F238E27FC236}">
              <a16:creationId xmlns:a16="http://schemas.microsoft.com/office/drawing/2014/main" id="{00000000-0008-0000-0200-000009000000}"/>
            </a:ext>
          </a:extLst>
        </xdr:cNvPr>
        <xdr:cNvSpPr txBox="1"/>
      </xdr:nvSpPr>
      <xdr:spPr>
        <a:xfrm>
          <a:off x="1750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136068</xdr:colOff>
      <xdr:row>0</xdr:row>
      <xdr:rowOff>11339</xdr:rowOff>
    </xdr:from>
    <xdr:to>
      <xdr:col>0</xdr:col>
      <xdr:colOff>930992</xdr:colOff>
      <xdr:row>2</xdr:row>
      <xdr:rowOff>350184</xdr:rowOff>
    </xdr:to>
    <xdr:pic>
      <xdr:nvPicPr>
        <xdr:cNvPr id="13" name="Imagen 1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313" t="11591" r="10364" b="11185"/>
        <a:stretch/>
      </xdr:blipFill>
      <xdr:spPr>
        <a:xfrm>
          <a:off x="136068" y="11339"/>
          <a:ext cx="794924" cy="106455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0000000-0008-0000-0300-000002000000}"/>
            </a:ext>
          </a:extLst>
        </xdr:cNvPr>
        <xdr:cNvSpPr txBox="1"/>
      </xdr:nvSpPr>
      <xdr:spPr>
        <a:xfrm>
          <a:off x="182832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0</xdr:colOff>
      <xdr:row>0</xdr:row>
      <xdr:rowOff>0</xdr:rowOff>
    </xdr:from>
    <xdr:ext cx="184731" cy="264560"/>
    <xdr:sp macro="" textlink="">
      <xdr:nvSpPr>
        <xdr:cNvPr id="3" name="3 CuadroTexto">
          <a:extLst>
            <a:ext uri="{FF2B5EF4-FFF2-40B4-BE49-F238E27FC236}">
              <a16:creationId xmlns:a16="http://schemas.microsoft.com/office/drawing/2014/main" id="{00000000-0008-0000-0300-000003000000}"/>
            </a:ext>
          </a:extLst>
        </xdr:cNvPr>
        <xdr:cNvSpPr txBox="1"/>
      </xdr:nvSpPr>
      <xdr:spPr>
        <a:xfrm>
          <a:off x="10858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300-000004000000}"/>
            </a:ext>
          </a:extLst>
        </xdr:cNvPr>
        <xdr:cNvSpPr txBox="1"/>
      </xdr:nvSpPr>
      <xdr:spPr>
        <a:xfrm>
          <a:off x="1828323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5</xdr:col>
      <xdr:colOff>0</xdr:colOff>
      <xdr:row>0</xdr:row>
      <xdr:rowOff>0</xdr:rowOff>
    </xdr:from>
    <xdr:ext cx="184731" cy="264560"/>
    <xdr:sp macro="" textlink="">
      <xdr:nvSpPr>
        <xdr:cNvPr id="5" name="3 CuadroTexto">
          <a:extLst>
            <a:ext uri="{FF2B5EF4-FFF2-40B4-BE49-F238E27FC236}">
              <a16:creationId xmlns:a16="http://schemas.microsoft.com/office/drawing/2014/main" id="{00000000-0008-0000-0300-000005000000}"/>
            </a:ext>
          </a:extLst>
        </xdr:cNvPr>
        <xdr:cNvSpPr txBox="1"/>
      </xdr:nvSpPr>
      <xdr:spPr>
        <a:xfrm>
          <a:off x="108585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190501</xdr:colOff>
      <xdr:row>0</xdr:row>
      <xdr:rowOff>11206</xdr:rowOff>
    </xdr:from>
    <xdr:to>
      <xdr:col>0</xdr:col>
      <xdr:colOff>985425</xdr:colOff>
      <xdr:row>2</xdr:row>
      <xdr:rowOff>347383</xdr:rowOff>
    </xdr:to>
    <xdr:pic>
      <xdr:nvPicPr>
        <xdr:cNvPr id="7" name="Imagen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313" t="11591" r="10364" b="11185"/>
        <a:stretch/>
      </xdr:blipFill>
      <xdr:spPr>
        <a:xfrm>
          <a:off x="190501" y="11206"/>
          <a:ext cx="794924" cy="106455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11</xdr:col>
      <xdr:colOff>1928812</xdr:colOff>
      <xdr:row>0</xdr:row>
      <xdr:rowOff>0</xdr:rowOff>
    </xdr:from>
    <xdr:ext cx="184731" cy="264560"/>
    <xdr:sp macro="" textlink="">
      <xdr:nvSpPr>
        <xdr:cNvPr id="2" name="2 CuadroTexto">
          <a:extLst>
            <a:ext uri="{FF2B5EF4-FFF2-40B4-BE49-F238E27FC236}">
              <a16:creationId xmlns:a16="http://schemas.microsoft.com/office/drawing/2014/main" id="{00000000-0008-0000-0200-000007000000}"/>
            </a:ext>
          </a:extLst>
        </xdr:cNvPr>
        <xdr:cNvSpPr txBox="1"/>
      </xdr:nvSpPr>
      <xdr:spPr>
        <a:xfrm>
          <a:off x="1854041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3" name="3 CuadroTexto">
          <a:extLst>
            <a:ext uri="{FF2B5EF4-FFF2-40B4-BE49-F238E27FC236}">
              <a16:creationId xmlns:a16="http://schemas.microsoft.com/office/drawing/2014/main" id="{00000000-0008-0000-0200-000008000000}"/>
            </a:ext>
          </a:extLst>
        </xdr:cNvPr>
        <xdr:cNvSpPr txBox="1"/>
      </xdr:nvSpPr>
      <xdr:spPr>
        <a:xfrm>
          <a:off x="91821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11</xdr:col>
      <xdr:colOff>1928812</xdr:colOff>
      <xdr:row>0</xdr:row>
      <xdr:rowOff>0</xdr:rowOff>
    </xdr:from>
    <xdr:ext cx="184731" cy="264560"/>
    <xdr:sp macro="" textlink="">
      <xdr:nvSpPr>
        <xdr:cNvPr id="4" name="2 CuadroTexto">
          <a:extLst>
            <a:ext uri="{FF2B5EF4-FFF2-40B4-BE49-F238E27FC236}">
              <a16:creationId xmlns:a16="http://schemas.microsoft.com/office/drawing/2014/main" id="{00000000-0008-0000-0200-000009000000}"/>
            </a:ext>
          </a:extLst>
        </xdr:cNvPr>
        <xdr:cNvSpPr txBox="1"/>
      </xdr:nvSpPr>
      <xdr:spPr>
        <a:xfrm>
          <a:off x="1854041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0</xdr:colOff>
      <xdr:row>0</xdr:row>
      <xdr:rowOff>0</xdr:rowOff>
    </xdr:from>
    <xdr:ext cx="184731" cy="264560"/>
    <xdr:sp macro="" textlink="">
      <xdr:nvSpPr>
        <xdr:cNvPr id="5" name="3 CuadroTexto">
          <a:extLst>
            <a:ext uri="{FF2B5EF4-FFF2-40B4-BE49-F238E27FC236}">
              <a16:creationId xmlns:a16="http://schemas.microsoft.com/office/drawing/2014/main" id="{00000000-0008-0000-0200-00000A000000}"/>
            </a:ext>
          </a:extLst>
        </xdr:cNvPr>
        <xdr:cNvSpPr txBox="1"/>
      </xdr:nvSpPr>
      <xdr:spPr>
        <a:xfrm>
          <a:off x="91821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148167</xdr:colOff>
      <xdr:row>0</xdr:row>
      <xdr:rowOff>0</xdr:rowOff>
    </xdr:from>
    <xdr:to>
      <xdr:col>0</xdr:col>
      <xdr:colOff>943091</xdr:colOff>
      <xdr:row>2</xdr:row>
      <xdr:rowOff>344892</xdr:rowOff>
    </xdr:to>
    <xdr:pic>
      <xdr:nvPicPr>
        <xdr:cNvPr id="7" name="Imagen 6"/>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5313" t="11591" r="10364" b="11185"/>
        <a:stretch/>
      </xdr:blipFill>
      <xdr:spPr>
        <a:xfrm>
          <a:off x="148167" y="0"/>
          <a:ext cx="794924" cy="10645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K50"/>
  <sheetViews>
    <sheetView showGridLines="0" zoomScale="70" zoomScaleNormal="70" workbookViewId="0">
      <selection sqref="A1:B3"/>
    </sheetView>
  </sheetViews>
  <sheetFormatPr baseColWidth="10" defaultRowHeight="15" x14ac:dyDescent="0.25"/>
  <cols>
    <col min="1" max="11" width="13.42578125" customWidth="1"/>
  </cols>
  <sheetData>
    <row r="1" spans="1:11" ht="35.25" customHeight="1" x14ac:dyDescent="0.25">
      <c r="A1" s="147"/>
      <c r="B1" s="148"/>
      <c r="C1" s="153" t="s">
        <v>566</v>
      </c>
      <c r="D1" s="154"/>
      <c r="E1" s="154"/>
      <c r="F1" s="154"/>
      <c r="G1" s="154"/>
      <c r="H1" s="154"/>
      <c r="I1" s="155"/>
      <c r="J1" s="132" t="s">
        <v>562</v>
      </c>
      <c r="K1" s="140" t="s">
        <v>643</v>
      </c>
    </row>
    <row r="2" spans="1:11" ht="35.25" customHeight="1" x14ac:dyDescent="0.25">
      <c r="A2" s="149"/>
      <c r="B2" s="150"/>
      <c r="C2" s="156" t="s">
        <v>5</v>
      </c>
      <c r="D2" s="157"/>
      <c r="E2" s="157"/>
      <c r="F2" s="157"/>
      <c r="G2" s="157"/>
      <c r="H2" s="157"/>
      <c r="I2" s="158"/>
      <c r="J2" s="132" t="s">
        <v>563</v>
      </c>
      <c r="K2" s="139" t="s">
        <v>644</v>
      </c>
    </row>
    <row r="3" spans="1:11" ht="35.25" customHeight="1" x14ac:dyDescent="0.25">
      <c r="A3" s="151"/>
      <c r="B3" s="152"/>
      <c r="C3" s="159"/>
      <c r="D3" s="160"/>
      <c r="E3" s="160"/>
      <c r="F3" s="160"/>
      <c r="G3" s="160"/>
      <c r="H3" s="160"/>
      <c r="I3" s="161"/>
      <c r="J3" s="132" t="s">
        <v>564</v>
      </c>
      <c r="K3" s="138" t="s">
        <v>565</v>
      </c>
    </row>
    <row r="4" spans="1:11" ht="35.25" customHeight="1" x14ac:dyDescent="0.25">
      <c r="A4" s="136"/>
      <c r="B4" s="136"/>
      <c r="C4" s="134"/>
      <c r="D4" s="134"/>
      <c r="E4" s="134"/>
      <c r="F4" s="134"/>
      <c r="G4" s="134"/>
      <c r="H4" s="134"/>
      <c r="I4" s="134"/>
      <c r="J4" s="137"/>
      <c r="K4" s="137"/>
    </row>
    <row r="5" spans="1:11" ht="15" customHeight="1" x14ac:dyDescent="0.25"/>
    <row r="6" spans="1:11" ht="15.75" customHeight="1" x14ac:dyDescent="0.25"/>
    <row r="7" spans="1:11" ht="15" customHeight="1" x14ac:dyDescent="0.25"/>
    <row r="8" spans="1:11" ht="15" customHeight="1" x14ac:dyDescent="0.25"/>
    <row r="9" spans="1:11" ht="15.75" customHeight="1" x14ac:dyDescent="0.25"/>
    <row r="10" spans="1:11" ht="15" customHeight="1" x14ac:dyDescent="0.25"/>
    <row r="11" spans="1:11" ht="15.75" customHeight="1" x14ac:dyDescent="0.25"/>
    <row r="12" spans="1:11" ht="18" customHeight="1" x14ac:dyDescent="0.25"/>
    <row r="13" spans="1:11" ht="18" customHeight="1" x14ac:dyDescent="0.25"/>
    <row r="14" spans="1:11" ht="21" customHeight="1" x14ac:dyDescent="0.25"/>
    <row r="15" spans="1:11" ht="15.75" customHeight="1" x14ac:dyDescent="0.25"/>
    <row r="16" spans="1:11" ht="15.75" customHeight="1" x14ac:dyDescent="0.25"/>
    <row r="17" ht="15" customHeight="1" x14ac:dyDescent="0.25"/>
    <row r="18" ht="15" customHeight="1" x14ac:dyDescent="0.25"/>
    <row r="19" ht="23.25" customHeight="1" x14ac:dyDescent="0.25"/>
    <row r="22" ht="15" customHeight="1" x14ac:dyDescent="0.25"/>
    <row r="23" ht="18.75" customHeight="1" x14ac:dyDescent="0.25"/>
    <row r="24" ht="19.5" customHeight="1" x14ac:dyDescent="0.25"/>
    <row r="27" ht="15" customHeight="1" x14ac:dyDescent="0.25"/>
    <row r="28" ht="15.75" customHeight="1" x14ac:dyDescent="0.25"/>
    <row r="29" ht="15" customHeight="1" x14ac:dyDescent="0.25"/>
    <row r="30" ht="21.75" customHeight="1" x14ac:dyDescent="0.25"/>
    <row r="31" ht="15.75" customHeight="1" x14ac:dyDescent="0.25"/>
    <row r="32" ht="15" customHeight="1" x14ac:dyDescent="0.25"/>
    <row r="33" spans="1:11" ht="15.75" customHeight="1" x14ac:dyDescent="0.25"/>
    <row r="34" spans="1:11" ht="15.75" customHeight="1" x14ac:dyDescent="0.25"/>
    <row r="35" spans="1:11" ht="15.75" customHeight="1" x14ac:dyDescent="0.25"/>
    <row r="36" spans="1:11" ht="15.75" customHeight="1" x14ac:dyDescent="0.25"/>
    <row r="37" spans="1:11" ht="15.75" customHeight="1" x14ac:dyDescent="0.25"/>
    <row r="38" spans="1:11" ht="15.75" customHeight="1" x14ac:dyDescent="0.25"/>
    <row r="39" spans="1:11" ht="15.75" customHeight="1" x14ac:dyDescent="0.25"/>
    <row r="40" spans="1:11" ht="15.75" customHeight="1" x14ac:dyDescent="0.25"/>
    <row r="41" spans="1:11" ht="15.75" customHeight="1" x14ac:dyDescent="0.25"/>
    <row r="42" spans="1:11" ht="15.75" customHeight="1" x14ac:dyDescent="0.25"/>
    <row r="44" spans="1:11" ht="15" customHeight="1" x14ac:dyDescent="0.25">
      <c r="A44" s="162" t="s">
        <v>567</v>
      </c>
      <c r="B44" s="162"/>
      <c r="C44" s="112" t="s">
        <v>168</v>
      </c>
      <c r="D44" s="163" t="s">
        <v>568</v>
      </c>
      <c r="E44" s="164"/>
      <c r="F44" s="164"/>
      <c r="G44" s="164"/>
      <c r="H44" s="165"/>
      <c r="I44" s="144" t="s">
        <v>257</v>
      </c>
      <c r="J44" s="144"/>
      <c r="K44" s="144"/>
    </row>
    <row r="45" spans="1:11" ht="30" customHeight="1" x14ac:dyDescent="0.25">
      <c r="A45" s="146">
        <v>43291</v>
      </c>
      <c r="B45" s="146"/>
      <c r="C45" s="109">
        <v>1</v>
      </c>
      <c r="D45" s="141" t="s">
        <v>170</v>
      </c>
      <c r="E45" s="142"/>
      <c r="F45" s="142"/>
      <c r="G45" s="142"/>
      <c r="H45" s="143"/>
      <c r="I45" s="145" t="s">
        <v>571</v>
      </c>
      <c r="J45" s="145"/>
      <c r="K45" s="145"/>
    </row>
    <row r="46" spans="1:11" ht="37.5" customHeight="1" x14ac:dyDescent="0.25">
      <c r="A46" s="146">
        <v>43646</v>
      </c>
      <c r="B46" s="146"/>
      <c r="C46" s="109">
        <v>2</v>
      </c>
      <c r="D46" s="141" t="s">
        <v>172</v>
      </c>
      <c r="E46" s="142"/>
      <c r="F46" s="142"/>
      <c r="G46" s="142"/>
      <c r="H46" s="143"/>
      <c r="I46" s="145" t="s">
        <v>569</v>
      </c>
      <c r="J46" s="145"/>
      <c r="K46" s="145"/>
    </row>
    <row r="47" spans="1:11" ht="37.5" customHeight="1" x14ac:dyDescent="0.25">
      <c r="A47" s="146">
        <v>44377</v>
      </c>
      <c r="B47" s="146"/>
      <c r="C47" s="109">
        <v>3</v>
      </c>
      <c r="D47" s="141" t="s">
        <v>170</v>
      </c>
      <c r="E47" s="142"/>
      <c r="F47" s="142"/>
      <c r="G47" s="142"/>
      <c r="H47" s="143"/>
      <c r="I47" s="145" t="s">
        <v>570</v>
      </c>
      <c r="J47" s="145"/>
      <c r="K47" s="145"/>
    </row>
    <row r="48" spans="1:11" ht="43.5" customHeight="1" x14ac:dyDescent="0.25">
      <c r="A48" s="146">
        <v>44488</v>
      </c>
      <c r="B48" s="146"/>
      <c r="C48" s="109">
        <v>4</v>
      </c>
      <c r="D48" s="141" t="s">
        <v>561</v>
      </c>
      <c r="E48" s="142"/>
      <c r="F48" s="142"/>
      <c r="G48" s="142"/>
      <c r="H48" s="143"/>
      <c r="I48" s="145" t="s">
        <v>570</v>
      </c>
      <c r="J48" s="145"/>
      <c r="K48" s="145"/>
    </row>
    <row r="49" spans="1:11" ht="42" customHeight="1" x14ac:dyDescent="0.25">
      <c r="A49" s="146">
        <v>44522</v>
      </c>
      <c r="B49" s="146"/>
      <c r="C49" s="109">
        <v>5</v>
      </c>
      <c r="D49" s="141" t="s">
        <v>616</v>
      </c>
      <c r="E49" s="142"/>
      <c r="F49" s="142"/>
      <c r="G49" s="142"/>
      <c r="H49" s="143"/>
      <c r="I49" s="145" t="s">
        <v>617</v>
      </c>
      <c r="J49" s="145"/>
      <c r="K49" s="145"/>
    </row>
    <row r="50" spans="1:11" ht="42" customHeight="1" x14ac:dyDescent="0.25">
      <c r="A50" s="146">
        <v>44683</v>
      </c>
      <c r="B50" s="146"/>
      <c r="C50" s="109">
        <v>6</v>
      </c>
      <c r="D50" s="141" t="s">
        <v>832</v>
      </c>
      <c r="E50" s="142"/>
      <c r="F50" s="142"/>
      <c r="G50" s="142"/>
      <c r="H50" s="143"/>
      <c r="I50" s="145" t="s">
        <v>621</v>
      </c>
      <c r="J50" s="145"/>
      <c r="K50" s="145"/>
    </row>
  </sheetData>
  <customSheetViews>
    <customSheetView guid="{D339925F-39FB-4F96-AB51-F6DFCF46C7A0}" scale="85" showGridLines="0" topLeftCell="A16">
      <selection activeCell="D35" sqref="D35:L35"/>
      <pageMargins left="0.7" right="0.7" top="0.75" bottom="0.75" header="0.3" footer="0.3"/>
      <pageSetup paperSize="9" orientation="portrait" r:id="rId1"/>
    </customSheetView>
  </customSheetViews>
  <mergeCells count="24">
    <mergeCell ref="A50:B50"/>
    <mergeCell ref="A49:B49"/>
    <mergeCell ref="A1:B3"/>
    <mergeCell ref="C1:I1"/>
    <mergeCell ref="C2:I3"/>
    <mergeCell ref="A45:B45"/>
    <mergeCell ref="A44:B44"/>
    <mergeCell ref="A46:B46"/>
    <mergeCell ref="A47:B47"/>
    <mergeCell ref="A48:B48"/>
    <mergeCell ref="I50:K50"/>
    <mergeCell ref="D45:H45"/>
    <mergeCell ref="D44:H44"/>
    <mergeCell ref="D46:H46"/>
    <mergeCell ref="D47:H47"/>
    <mergeCell ref="D48:H48"/>
    <mergeCell ref="D49:H49"/>
    <mergeCell ref="D50:H50"/>
    <mergeCell ref="I44:K44"/>
    <mergeCell ref="I45:K45"/>
    <mergeCell ref="I46:K46"/>
    <mergeCell ref="I47:K47"/>
    <mergeCell ref="I48:K48"/>
    <mergeCell ref="I49:K49"/>
  </mergeCell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3" tint="-0.249977111117893"/>
  </sheetPr>
  <dimension ref="A1:CC124"/>
  <sheetViews>
    <sheetView zoomScale="90" zoomScaleNormal="90" workbookViewId="0">
      <pane ySplit="6" topLeftCell="A34" activePane="bottomLeft" state="frozen"/>
      <selection activeCell="B1" sqref="B1:K3"/>
      <selection pane="bottomLeft" activeCell="D34" sqref="D34"/>
    </sheetView>
  </sheetViews>
  <sheetFormatPr baseColWidth="10" defaultColWidth="11.42578125" defaultRowHeight="14.25" x14ac:dyDescent="0.2"/>
  <cols>
    <col min="1" max="1" width="15.5703125" style="124" customWidth="1"/>
    <col min="2" max="2" width="41.85546875" style="9" customWidth="1"/>
    <col min="3" max="3" width="48.7109375" style="2" customWidth="1"/>
    <col min="4" max="4" width="26.42578125" style="3" customWidth="1"/>
    <col min="5" max="5" width="13.7109375" style="3" customWidth="1"/>
    <col min="6" max="6" width="27.28515625" style="3" customWidth="1"/>
    <col min="7" max="8" width="18.7109375" style="3" customWidth="1"/>
    <col min="9" max="9" width="12" style="3" customWidth="1"/>
    <col min="10" max="10" width="17.7109375" style="3" customWidth="1"/>
    <col min="11" max="11" width="15.42578125" style="3" customWidth="1"/>
    <col min="12" max="12" width="14.85546875" style="3" customWidth="1"/>
    <col min="13" max="13" width="19.140625" style="1" customWidth="1"/>
    <col min="14" max="14" width="20.140625" style="1" customWidth="1"/>
    <col min="15" max="16384" width="11.42578125" style="1"/>
  </cols>
  <sheetData>
    <row r="1" spans="1:81" customFormat="1" ht="36" customHeight="1" x14ac:dyDescent="0.25">
      <c r="A1" s="178"/>
      <c r="B1" s="180" t="s">
        <v>0</v>
      </c>
      <c r="C1" s="181"/>
      <c r="D1" s="181"/>
      <c r="E1" s="181"/>
      <c r="F1" s="181"/>
      <c r="G1" s="181"/>
      <c r="H1" s="181"/>
      <c r="I1" s="181"/>
      <c r="J1" s="181"/>
      <c r="K1" s="182"/>
      <c r="L1" s="35" t="s">
        <v>1</v>
      </c>
      <c r="M1" s="131" t="s">
        <v>643</v>
      </c>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row>
    <row r="2" spans="1:81" customFormat="1" ht="21" customHeight="1" x14ac:dyDescent="0.25">
      <c r="A2" s="178"/>
      <c r="B2" s="183"/>
      <c r="C2" s="184"/>
      <c r="D2" s="184"/>
      <c r="E2" s="184"/>
      <c r="F2" s="184"/>
      <c r="G2" s="184"/>
      <c r="H2" s="184"/>
      <c r="I2" s="184"/>
      <c r="J2" s="184"/>
      <c r="K2" s="185"/>
      <c r="L2" s="35" t="s">
        <v>3</v>
      </c>
      <c r="M2" s="33" t="s">
        <v>4</v>
      </c>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row>
    <row r="3" spans="1:81" customFormat="1" ht="30" customHeight="1" x14ac:dyDescent="0.25">
      <c r="A3" s="179"/>
      <c r="B3" s="186" t="s">
        <v>5</v>
      </c>
      <c r="C3" s="187"/>
      <c r="D3" s="187"/>
      <c r="E3" s="187"/>
      <c r="F3" s="187"/>
      <c r="G3" s="187"/>
      <c r="H3" s="187"/>
      <c r="I3" s="187"/>
      <c r="J3" s="187"/>
      <c r="K3" s="188"/>
      <c r="L3" s="113" t="s">
        <v>6</v>
      </c>
      <c r="M3" s="34" t="s">
        <v>7</v>
      </c>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row>
    <row r="4" spans="1:81" ht="15.75" x14ac:dyDescent="0.2">
      <c r="A4" s="176" t="s">
        <v>8</v>
      </c>
      <c r="B4" s="189" t="s">
        <v>9</v>
      </c>
      <c r="C4" s="190" t="s">
        <v>10</v>
      </c>
      <c r="D4" s="190" t="s">
        <v>11</v>
      </c>
      <c r="E4" s="189" t="s">
        <v>12</v>
      </c>
      <c r="F4" s="189" t="s">
        <v>13</v>
      </c>
      <c r="G4" s="189" t="s">
        <v>14</v>
      </c>
      <c r="H4" s="189" t="s">
        <v>15</v>
      </c>
      <c r="I4" s="190" t="s">
        <v>16</v>
      </c>
      <c r="J4" s="190"/>
      <c r="K4" s="190"/>
      <c r="L4" s="190"/>
      <c r="M4" s="176" t="s">
        <v>260</v>
      </c>
    </row>
    <row r="5" spans="1:81" ht="30" x14ac:dyDescent="0.2">
      <c r="A5" s="176"/>
      <c r="B5" s="189"/>
      <c r="C5" s="190"/>
      <c r="D5" s="190"/>
      <c r="E5" s="189"/>
      <c r="F5" s="189"/>
      <c r="G5" s="189"/>
      <c r="H5" s="189"/>
      <c r="I5" s="122" t="s">
        <v>19</v>
      </c>
      <c r="J5" s="122" t="s">
        <v>20</v>
      </c>
      <c r="K5" s="122" t="s">
        <v>21</v>
      </c>
      <c r="L5" s="123" t="s">
        <v>22</v>
      </c>
      <c r="M5" s="176"/>
      <c r="AE5" s="1" t="s">
        <v>24</v>
      </c>
    </row>
    <row r="6" spans="1:81" ht="18" x14ac:dyDescent="0.2">
      <c r="A6" s="177" t="s">
        <v>25</v>
      </c>
      <c r="B6" s="177"/>
      <c r="C6" s="177"/>
      <c r="D6" s="177"/>
      <c r="E6" s="177"/>
      <c r="F6" s="177"/>
      <c r="G6" s="177"/>
      <c r="H6" s="177"/>
      <c r="I6" s="177"/>
      <c r="J6" s="177"/>
      <c r="K6" s="177"/>
      <c r="L6" s="177"/>
      <c r="M6" s="177"/>
      <c r="AE6" s="1" t="s">
        <v>27</v>
      </c>
    </row>
    <row r="7" spans="1:81" ht="18" x14ac:dyDescent="0.2">
      <c r="A7" s="202" t="s">
        <v>833</v>
      </c>
      <c r="B7" s="203"/>
      <c r="C7" s="203"/>
      <c r="D7" s="203"/>
      <c r="E7" s="203"/>
      <c r="F7" s="203"/>
      <c r="G7" s="203"/>
      <c r="H7" s="203"/>
      <c r="I7" s="203"/>
      <c r="J7" s="203"/>
      <c r="K7" s="203"/>
      <c r="L7" s="203"/>
      <c r="M7" s="204"/>
    </row>
    <row r="8" spans="1:81" ht="37.5" customHeight="1" x14ac:dyDescent="0.2">
      <c r="A8" s="7" t="s">
        <v>734</v>
      </c>
      <c r="B8" s="17" t="s">
        <v>592</v>
      </c>
      <c r="C8" s="15" t="s">
        <v>288</v>
      </c>
      <c r="D8" s="7" t="s">
        <v>42</v>
      </c>
      <c r="E8" s="7" t="s">
        <v>45</v>
      </c>
      <c r="F8" s="7" t="s">
        <v>283</v>
      </c>
      <c r="G8" s="7" t="s">
        <v>283</v>
      </c>
      <c r="H8" s="7" t="s">
        <v>284</v>
      </c>
      <c r="I8" s="7">
        <v>3</v>
      </c>
      <c r="J8" s="7">
        <v>2</v>
      </c>
      <c r="K8" s="7">
        <v>3</v>
      </c>
      <c r="L8" s="7">
        <f>SUM(I8:K8)</f>
        <v>8</v>
      </c>
      <c r="M8" s="39" t="str">
        <f>IF(L8&lt;=5,"BAJO",IF(L8=6,"MEDIO","ALTO"))</f>
        <v>ALTO</v>
      </c>
    </row>
    <row r="9" spans="1:81" ht="54.75" customHeight="1" x14ac:dyDescent="0.2">
      <c r="A9" s="7" t="s">
        <v>735</v>
      </c>
      <c r="B9" s="17" t="s">
        <v>426</v>
      </c>
      <c r="C9" s="15" t="s">
        <v>427</v>
      </c>
      <c r="D9" s="7" t="s">
        <v>428</v>
      </c>
      <c r="E9" s="7" t="s">
        <v>43</v>
      </c>
      <c r="F9" s="7" t="s">
        <v>429</v>
      </c>
      <c r="G9" s="7" t="s">
        <v>429</v>
      </c>
      <c r="H9" s="24" t="s">
        <v>392</v>
      </c>
      <c r="I9" s="7">
        <v>3</v>
      </c>
      <c r="J9" s="7">
        <v>2</v>
      </c>
      <c r="K9" s="7">
        <v>3</v>
      </c>
      <c r="L9" s="7">
        <f t="shared" ref="L9" si="0">SUM(I9:K9)</f>
        <v>8</v>
      </c>
      <c r="M9" s="39" t="str">
        <f t="shared" ref="M9" si="1">IF(L9&lt;=5,"BAJO",IF(L9=6,"MEDIO","ALTO"))</f>
        <v>ALTO</v>
      </c>
    </row>
    <row r="10" spans="1:81" ht="38.25" x14ac:dyDescent="0.2">
      <c r="A10" s="7" t="s">
        <v>736</v>
      </c>
      <c r="B10" s="17" t="s">
        <v>289</v>
      </c>
      <c r="C10" s="15" t="s">
        <v>290</v>
      </c>
      <c r="D10" s="7" t="s">
        <v>428</v>
      </c>
      <c r="E10" s="7" t="s">
        <v>43</v>
      </c>
      <c r="F10" s="7" t="s">
        <v>879</v>
      </c>
      <c r="G10" s="7" t="s">
        <v>283</v>
      </c>
      <c r="H10" s="7" t="s">
        <v>284</v>
      </c>
      <c r="I10" s="84">
        <v>3</v>
      </c>
      <c r="J10" s="84">
        <v>2</v>
      </c>
      <c r="K10" s="84">
        <v>3</v>
      </c>
      <c r="L10" s="84">
        <f t="shared" ref="L10" si="2">SUM(I10:K10)</f>
        <v>8</v>
      </c>
      <c r="M10" s="39" t="str">
        <f t="shared" ref="M10" si="3">IF(L10&lt;=5,"BAJO",IF(L10=6,"MEDIO","ALTO"))</f>
        <v>ALTO</v>
      </c>
    </row>
    <row r="11" spans="1:81" ht="72.75" customHeight="1" x14ac:dyDescent="0.2">
      <c r="A11" s="7" t="s">
        <v>737</v>
      </c>
      <c r="B11" s="17" t="s">
        <v>430</v>
      </c>
      <c r="C11" s="15" t="s">
        <v>431</v>
      </c>
      <c r="D11" s="7" t="s">
        <v>42</v>
      </c>
      <c r="E11" s="7" t="s">
        <v>45</v>
      </c>
      <c r="F11" s="7" t="s">
        <v>429</v>
      </c>
      <c r="G11" s="7" t="s">
        <v>283</v>
      </c>
      <c r="H11" s="24" t="s">
        <v>392</v>
      </c>
      <c r="I11" s="7">
        <v>3</v>
      </c>
      <c r="J11" s="7">
        <v>2</v>
      </c>
      <c r="K11" s="7">
        <v>3</v>
      </c>
      <c r="L11" s="7">
        <f t="shared" ref="L11" si="4">SUM(I11:K11)</f>
        <v>8</v>
      </c>
      <c r="M11" s="39" t="str">
        <f t="shared" ref="M11" si="5">IF(L11&lt;=5,"BAJO",IF(L11=6,"MEDIO","ALTO"))</f>
        <v>ALTO</v>
      </c>
    </row>
    <row r="12" spans="1:81" ht="42.75" customHeight="1" x14ac:dyDescent="0.2">
      <c r="A12" s="7" t="s">
        <v>738</v>
      </c>
      <c r="B12" s="17" t="s">
        <v>432</v>
      </c>
      <c r="C12" s="15" t="s">
        <v>433</v>
      </c>
      <c r="D12" s="7" t="s">
        <v>428</v>
      </c>
      <c r="E12" s="7" t="s">
        <v>43</v>
      </c>
      <c r="F12" s="7" t="s">
        <v>429</v>
      </c>
      <c r="G12" s="7" t="s">
        <v>283</v>
      </c>
      <c r="H12" s="24" t="s">
        <v>392</v>
      </c>
      <c r="I12" s="7">
        <v>3</v>
      </c>
      <c r="J12" s="7">
        <v>1</v>
      </c>
      <c r="K12" s="7">
        <v>1</v>
      </c>
      <c r="L12" s="7">
        <f t="shared" ref="L12" si="6">SUM(I12:K12)</f>
        <v>5</v>
      </c>
      <c r="M12" s="39" t="str">
        <f t="shared" ref="M12" si="7">IF(L12&lt;=5,"BAJO",IF(L12=6,"MEDIO","ALTO"))</f>
        <v>BAJO</v>
      </c>
    </row>
    <row r="13" spans="1:81" ht="40.5" customHeight="1" x14ac:dyDescent="0.2">
      <c r="A13" s="7" t="s">
        <v>739</v>
      </c>
      <c r="B13" s="17" t="s">
        <v>434</v>
      </c>
      <c r="C13" s="15" t="s">
        <v>435</v>
      </c>
      <c r="D13" s="7" t="s">
        <v>42</v>
      </c>
      <c r="E13" s="7" t="s">
        <v>45</v>
      </c>
      <c r="F13" s="7" t="s">
        <v>429</v>
      </c>
      <c r="G13" s="7" t="s">
        <v>283</v>
      </c>
      <c r="H13" s="24" t="s">
        <v>392</v>
      </c>
      <c r="I13" s="7">
        <v>3</v>
      </c>
      <c r="J13" s="7">
        <v>1</v>
      </c>
      <c r="K13" s="7">
        <v>3</v>
      </c>
      <c r="L13" s="7">
        <f t="shared" ref="L13" si="8">SUM(I13:K13)</f>
        <v>7</v>
      </c>
      <c r="M13" s="39" t="str">
        <f t="shared" ref="M13" si="9">IF(L13&lt;=5,"BAJO",IF(L13=6,"MEDIO","ALTO"))</f>
        <v>ALTO</v>
      </c>
    </row>
    <row r="14" spans="1:81" ht="38.25" x14ac:dyDescent="0.2">
      <c r="A14" s="7" t="s">
        <v>740</v>
      </c>
      <c r="B14" s="17" t="s">
        <v>436</v>
      </c>
      <c r="C14" s="15" t="s">
        <v>437</v>
      </c>
      <c r="D14" s="7" t="s">
        <v>428</v>
      </c>
      <c r="E14" s="7" t="s">
        <v>43</v>
      </c>
      <c r="F14" s="7" t="s">
        <v>429</v>
      </c>
      <c r="G14" s="7" t="s">
        <v>283</v>
      </c>
      <c r="H14" s="7" t="s">
        <v>284</v>
      </c>
      <c r="I14" s="7">
        <v>3</v>
      </c>
      <c r="J14" s="7">
        <v>1</v>
      </c>
      <c r="K14" s="7">
        <v>3</v>
      </c>
      <c r="L14" s="7">
        <f t="shared" ref="L14" si="10">SUM(I14:K14)</f>
        <v>7</v>
      </c>
      <c r="M14" s="39" t="str">
        <f t="shared" ref="M14" si="11">IF(L14&lt;=5,"BAJO",IF(L14=6,"MEDIO","ALTO"))</f>
        <v>ALTO</v>
      </c>
    </row>
    <row r="15" spans="1:81" ht="102" x14ac:dyDescent="0.2">
      <c r="A15" s="7" t="s">
        <v>741</v>
      </c>
      <c r="B15" s="114" t="s">
        <v>382</v>
      </c>
      <c r="C15" s="120" t="s">
        <v>63</v>
      </c>
      <c r="D15" s="116" t="s">
        <v>64</v>
      </c>
      <c r="E15" s="117" t="s">
        <v>33</v>
      </c>
      <c r="F15" s="117" t="s">
        <v>34</v>
      </c>
      <c r="G15" s="117" t="s">
        <v>391</v>
      </c>
      <c r="H15" s="118" t="s">
        <v>390</v>
      </c>
      <c r="I15" s="117">
        <v>3</v>
      </c>
      <c r="J15" s="117">
        <v>1</v>
      </c>
      <c r="K15" s="117">
        <v>2</v>
      </c>
      <c r="L15" s="117">
        <f t="shared" ref="L15:L35" si="12">SUM(I15:K15)</f>
        <v>6</v>
      </c>
      <c r="M15" s="119" t="str">
        <f>IF(L15&lt;=5,"BAJO",IF(L15=6,"MEDIO","ALTO"))</f>
        <v>MEDIO</v>
      </c>
    </row>
    <row r="16" spans="1:81" ht="51" x14ac:dyDescent="0.2">
      <c r="A16" s="7" t="s">
        <v>742</v>
      </c>
      <c r="B16" s="15" t="s">
        <v>383</v>
      </c>
      <c r="C16" s="23" t="s">
        <v>37</v>
      </c>
      <c r="D16" s="7" t="s">
        <v>64</v>
      </c>
      <c r="E16" s="6" t="s">
        <v>33</v>
      </c>
      <c r="F16" s="6" t="s">
        <v>58</v>
      </c>
      <c r="G16" s="6" t="s">
        <v>391</v>
      </c>
      <c r="H16" s="4" t="s">
        <v>390</v>
      </c>
      <c r="I16" s="6">
        <v>3</v>
      </c>
      <c r="J16" s="6">
        <v>1</v>
      </c>
      <c r="K16" s="6">
        <v>2</v>
      </c>
      <c r="L16" s="6">
        <f t="shared" si="12"/>
        <v>6</v>
      </c>
      <c r="M16" s="30" t="str">
        <f t="shared" ref="M16:M22" si="13">IF(L16&lt;=5,"BAJO",IF(L16=6,"MEDIO","ALTO"))</f>
        <v>MEDIO</v>
      </c>
    </row>
    <row r="17" spans="1:13" ht="38.25" x14ac:dyDescent="0.2">
      <c r="A17" s="7" t="s">
        <v>743</v>
      </c>
      <c r="B17" s="15" t="s">
        <v>39</v>
      </c>
      <c r="C17" s="22" t="s">
        <v>40</v>
      </c>
      <c r="D17" s="7" t="s">
        <v>64</v>
      </c>
      <c r="E17" s="6" t="s">
        <v>33</v>
      </c>
      <c r="F17" s="6" t="s">
        <v>58</v>
      </c>
      <c r="G17" s="6" t="s">
        <v>391</v>
      </c>
      <c r="H17" s="4" t="s">
        <v>390</v>
      </c>
      <c r="I17" s="6">
        <v>3</v>
      </c>
      <c r="J17" s="6">
        <v>1</v>
      </c>
      <c r="K17" s="6">
        <v>2</v>
      </c>
      <c r="L17" s="6">
        <f t="shared" si="12"/>
        <v>6</v>
      </c>
      <c r="M17" s="30" t="str">
        <f t="shared" si="13"/>
        <v>MEDIO</v>
      </c>
    </row>
    <row r="18" spans="1:13" ht="38.25" x14ac:dyDescent="0.2">
      <c r="A18" s="7" t="s">
        <v>744</v>
      </c>
      <c r="B18" s="15" t="s">
        <v>65</v>
      </c>
      <c r="C18" s="23" t="s">
        <v>40</v>
      </c>
      <c r="D18" s="7" t="s">
        <v>64</v>
      </c>
      <c r="E18" s="7" t="s">
        <v>33</v>
      </c>
      <c r="F18" s="6" t="s">
        <v>58</v>
      </c>
      <c r="G18" s="6" t="s">
        <v>391</v>
      </c>
      <c r="H18" s="4" t="s">
        <v>390</v>
      </c>
      <c r="I18" s="6">
        <v>2</v>
      </c>
      <c r="J18" s="6">
        <v>1</v>
      </c>
      <c r="K18" s="6">
        <v>1</v>
      </c>
      <c r="L18" s="6">
        <f t="shared" si="12"/>
        <v>4</v>
      </c>
      <c r="M18" s="30" t="str">
        <f t="shared" si="13"/>
        <v>BAJO</v>
      </c>
    </row>
    <row r="19" spans="1:13" ht="134.25" customHeight="1" x14ac:dyDescent="0.2">
      <c r="A19" s="7" t="s">
        <v>745</v>
      </c>
      <c r="B19" s="15" t="s">
        <v>89</v>
      </c>
      <c r="C19" s="15" t="s">
        <v>90</v>
      </c>
      <c r="D19" s="15" t="s">
        <v>91</v>
      </c>
      <c r="E19" s="15" t="s">
        <v>33</v>
      </c>
      <c r="F19" s="15" t="s">
        <v>34</v>
      </c>
      <c r="G19" s="15" t="s">
        <v>34</v>
      </c>
      <c r="H19" s="7" t="s">
        <v>284</v>
      </c>
      <c r="I19" s="24">
        <v>3</v>
      </c>
      <c r="J19" s="24">
        <v>1</v>
      </c>
      <c r="K19" s="24">
        <v>2</v>
      </c>
      <c r="L19" s="24">
        <f t="shared" si="12"/>
        <v>6</v>
      </c>
      <c r="M19" s="30" t="str">
        <f t="shared" si="13"/>
        <v>MEDIO</v>
      </c>
    </row>
    <row r="20" spans="1:13" ht="57.75" customHeight="1" x14ac:dyDescent="0.2">
      <c r="A20" s="7" t="s">
        <v>746</v>
      </c>
      <c r="B20" s="15" t="s">
        <v>285</v>
      </c>
      <c r="C20" s="15" t="s">
        <v>37</v>
      </c>
      <c r="D20" s="15" t="s">
        <v>91</v>
      </c>
      <c r="E20" s="15" t="s">
        <v>33</v>
      </c>
      <c r="F20" s="15" t="s">
        <v>91</v>
      </c>
      <c r="G20" s="15" t="s">
        <v>91</v>
      </c>
      <c r="H20" s="7" t="s">
        <v>284</v>
      </c>
      <c r="I20" s="24">
        <v>3</v>
      </c>
      <c r="J20" s="24">
        <v>1</v>
      </c>
      <c r="K20" s="24">
        <v>2</v>
      </c>
      <c r="L20" s="24">
        <f t="shared" si="12"/>
        <v>6</v>
      </c>
      <c r="M20" s="30" t="str">
        <f t="shared" si="13"/>
        <v>MEDIO</v>
      </c>
    </row>
    <row r="21" spans="1:13" ht="53.25" customHeight="1" x14ac:dyDescent="0.2">
      <c r="A21" s="7" t="s">
        <v>747</v>
      </c>
      <c r="B21" s="15" t="s">
        <v>39</v>
      </c>
      <c r="C21" s="15" t="s">
        <v>40</v>
      </c>
      <c r="D21" s="15" t="s">
        <v>91</v>
      </c>
      <c r="E21" s="15" t="s">
        <v>33</v>
      </c>
      <c r="F21" s="15" t="s">
        <v>91</v>
      </c>
      <c r="G21" s="15" t="s">
        <v>91</v>
      </c>
      <c r="H21" s="7" t="s">
        <v>284</v>
      </c>
      <c r="I21" s="24">
        <v>3</v>
      </c>
      <c r="J21" s="24">
        <v>1</v>
      </c>
      <c r="K21" s="24">
        <v>2</v>
      </c>
      <c r="L21" s="24">
        <f t="shared" si="12"/>
        <v>6</v>
      </c>
      <c r="M21" s="30" t="str">
        <f t="shared" si="13"/>
        <v>MEDIO</v>
      </c>
    </row>
    <row r="22" spans="1:13" ht="60" customHeight="1" x14ac:dyDescent="0.2">
      <c r="A22" s="7" t="s">
        <v>748</v>
      </c>
      <c r="B22" s="15" t="s">
        <v>41</v>
      </c>
      <c r="C22" s="15" t="s">
        <v>40</v>
      </c>
      <c r="D22" s="15" t="s">
        <v>91</v>
      </c>
      <c r="E22" s="15" t="s">
        <v>33</v>
      </c>
      <c r="F22" s="15" t="s">
        <v>91</v>
      </c>
      <c r="G22" s="15" t="s">
        <v>91</v>
      </c>
      <c r="H22" s="7" t="s">
        <v>284</v>
      </c>
      <c r="I22" s="24">
        <v>2</v>
      </c>
      <c r="J22" s="24">
        <v>1</v>
      </c>
      <c r="K22" s="24">
        <v>1</v>
      </c>
      <c r="L22" s="24">
        <f t="shared" si="12"/>
        <v>4</v>
      </c>
      <c r="M22" s="30" t="str">
        <f t="shared" si="13"/>
        <v>BAJO</v>
      </c>
    </row>
    <row r="23" spans="1:13" ht="114.75" x14ac:dyDescent="0.2">
      <c r="A23" s="7" t="s">
        <v>749</v>
      </c>
      <c r="B23" s="15" t="s">
        <v>293</v>
      </c>
      <c r="C23" s="23" t="s">
        <v>294</v>
      </c>
      <c r="D23" s="7" t="s">
        <v>295</v>
      </c>
      <c r="E23" s="7" t="s">
        <v>33</v>
      </c>
      <c r="F23" s="7" t="s">
        <v>34</v>
      </c>
      <c r="G23" s="7" t="s">
        <v>34</v>
      </c>
      <c r="H23" s="24" t="s">
        <v>390</v>
      </c>
      <c r="I23" s="6">
        <v>3</v>
      </c>
      <c r="J23" s="6">
        <v>1</v>
      </c>
      <c r="K23" s="6">
        <v>2</v>
      </c>
      <c r="L23" s="6">
        <f t="shared" si="12"/>
        <v>6</v>
      </c>
      <c r="M23" s="30" t="str">
        <f>IF(L23&lt;=5,"BAJO",IF(L23=6,"MEDIO","ALTO"))</f>
        <v>MEDIO</v>
      </c>
    </row>
    <row r="24" spans="1:13" ht="51" x14ac:dyDescent="0.2">
      <c r="A24" s="7" t="s">
        <v>750</v>
      </c>
      <c r="B24" s="15" t="s">
        <v>296</v>
      </c>
      <c r="C24" s="23" t="s">
        <v>328</v>
      </c>
      <c r="D24" s="7" t="s">
        <v>295</v>
      </c>
      <c r="E24" s="7" t="s">
        <v>33</v>
      </c>
      <c r="F24" s="15" t="s">
        <v>293</v>
      </c>
      <c r="G24" s="15" t="s">
        <v>293</v>
      </c>
      <c r="H24" s="24" t="s">
        <v>390</v>
      </c>
      <c r="I24" s="6">
        <v>3</v>
      </c>
      <c r="J24" s="6">
        <v>1</v>
      </c>
      <c r="K24" s="6">
        <v>2</v>
      </c>
      <c r="L24" s="6">
        <f t="shared" si="12"/>
        <v>6</v>
      </c>
      <c r="M24" s="30" t="str">
        <f t="shared" ref="M24:M35" si="14">IF(L24&lt;=5,"BAJO",IF(L24=6,"MEDIO","ALTO"))</f>
        <v>MEDIO</v>
      </c>
    </row>
    <row r="25" spans="1:13" ht="38.25" x14ac:dyDescent="0.2">
      <c r="A25" s="7" t="s">
        <v>751</v>
      </c>
      <c r="B25" s="15" t="s">
        <v>297</v>
      </c>
      <c r="C25" s="22" t="s">
        <v>298</v>
      </c>
      <c r="D25" s="7" t="s">
        <v>295</v>
      </c>
      <c r="E25" s="7" t="s">
        <v>33</v>
      </c>
      <c r="F25" s="15" t="s">
        <v>296</v>
      </c>
      <c r="G25" s="15" t="s">
        <v>296</v>
      </c>
      <c r="H25" s="24" t="s">
        <v>390</v>
      </c>
      <c r="I25" s="6">
        <v>3</v>
      </c>
      <c r="J25" s="6">
        <v>1</v>
      </c>
      <c r="K25" s="6">
        <v>2</v>
      </c>
      <c r="L25" s="6">
        <f t="shared" si="12"/>
        <v>6</v>
      </c>
      <c r="M25" s="30" t="str">
        <f t="shared" si="14"/>
        <v>MEDIO</v>
      </c>
    </row>
    <row r="26" spans="1:13" ht="127.5" x14ac:dyDescent="0.2">
      <c r="A26" s="7" t="s">
        <v>752</v>
      </c>
      <c r="B26" s="15" t="s">
        <v>281</v>
      </c>
      <c r="C26" s="23" t="s">
        <v>282</v>
      </c>
      <c r="D26" s="7" t="s">
        <v>283</v>
      </c>
      <c r="E26" s="7" t="s">
        <v>33</v>
      </c>
      <c r="F26" s="7" t="s">
        <v>283</v>
      </c>
      <c r="G26" s="7" t="s">
        <v>283</v>
      </c>
      <c r="H26" s="7" t="s">
        <v>284</v>
      </c>
      <c r="I26" s="7">
        <v>3</v>
      </c>
      <c r="J26" s="7">
        <v>1</v>
      </c>
      <c r="K26" s="7">
        <v>2</v>
      </c>
      <c r="L26" s="7">
        <f t="shared" si="12"/>
        <v>6</v>
      </c>
      <c r="M26" s="39" t="str">
        <f t="shared" si="14"/>
        <v>MEDIO</v>
      </c>
    </row>
    <row r="27" spans="1:13" ht="51" x14ac:dyDescent="0.2">
      <c r="A27" s="7" t="s">
        <v>753</v>
      </c>
      <c r="B27" s="15" t="s">
        <v>285</v>
      </c>
      <c r="C27" s="23" t="s">
        <v>37</v>
      </c>
      <c r="D27" s="7" t="s">
        <v>283</v>
      </c>
      <c r="E27" s="7" t="s">
        <v>33</v>
      </c>
      <c r="F27" s="7" t="s">
        <v>283</v>
      </c>
      <c r="G27" s="7" t="s">
        <v>283</v>
      </c>
      <c r="H27" s="7" t="s">
        <v>284</v>
      </c>
      <c r="I27" s="7">
        <v>3</v>
      </c>
      <c r="J27" s="7">
        <v>1</v>
      </c>
      <c r="K27" s="7">
        <v>2</v>
      </c>
      <c r="L27" s="7">
        <f t="shared" si="12"/>
        <v>6</v>
      </c>
      <c r="M27" s="39" t="str">
        <f t="shared" si="14"/>
        <v>MEDIO</v>
      </c>
    </row>
    <row r="28" spans="1:13" ht="38.25" x14ac:dyDescent="0.2">
      <c r="A28" s="7" t="s">
        <v>754</v>
      </c>
      <c r="B28" s="15" t="s">
        <v>39</v>
      </c>
      <c r="C28" s="22" t="s">
        <v>40</v>
      </c>
      <c r="D28" s="7" t="s">
        <v>283</v>
      </c>
      <c r="E28" s="7" t="s">
        <v>33</v>
      </c>
      <c r="F28" s="7" t="s">
        <v>283</v>
      </c>
      <c r="G28" s="7" t="s">
        <v>283</v>
      </c>
      <c r="H28" s="7" t="s">
        <v>284</v>
      </c>
      <c r="I28" s="7">
        <v>3</v>
      </c>
      <c r="J28" s="7">
        <v>1</v>
      </c>
      <c r="K28" s="7">
        <v>2</v>
      </c>
      <c r="L28" s="7">
        <f t="shared" si="12"/>
        <v>6</v>
      </c>
      <c r="M28" s="39" t="str">
        <f t="shared" si="14"/>
        <v>MEDIO</v>
      </c>
    </row>
    <row r="29" spans="1:13" ht="127.5" x14ac:dyDescent="0.2">
      <c r="A29" s="7" t="s">
        <v>755</v>
      </c>
      <c r="B29" s="15" t="s">
        <v>30</v>
      </c>
      <c r="C29" s="21" t="s">
        <v>31</v>
      </c>
      <c r="D29" s="7" t="s">
        <v>32</v>
      </c>
      <c r="E29" s="6" t="s">
        <v>33</v>
      </c>
      <c r="F29" s="6" t="s">
        <v>34</v>
      </c>
      <c r="G29" s="7" t="s">
        <v>34</v>
      </c>
      <c r="H29" s="7" t="s">
        <v>284</v>
      </c>
      <c r="I29" s="6">
        <v>3</v>
      </c>
      <c r="J29" s="6">
        <v>1</v>
      </c>
      <c r="K29" s="6">
        <v>2</v>
      </c>
      <c r="L29" s="6">
        <f t="shared" si="12"/>
        <v>6</v>
      </c>
      <c r="M29" s="39" t="str">
        <f t="shared" si="14"/>
        <v>MEDIO</v>
      </c>
    </row>
    <row r="30" spans="1:13" ht="51" x14ac:dyDescent="0.2">
      <c r="A30" s="7" t="s">
        <v>756</v>
      </c>
      <c r="B30" s="15" t="s">
        <v>36</v>
      </c>
      <c r="C30" s="23" t="s">
        <v>37</v>
      </c>
      <c r="D30" s="7" t="s">
        <v>32</v>
      </c>
      <c r="E30" s="6" t="s">
        <v>33</v>
      </c>
      <c r="F30" s="7" t="s">
        <v>30</v>
      </c>
      <c r="G30" s="7" t="s">
        <v>30</v>
      </c>
      <c r="H30" s="7" t="s">
        <v>284</v>
      </c>
      <c r="I30" s="6">
        <v>3</v>
      </c>
      <c r="J30" s="6">
        <v>1</v>
      </c>
      <c r="K30" s="6">
        <v>2</v>
      </c>
      <c r="L30" s="6">
        <f t="shared" si="12"/>
        <v>6</v>
      </c>
      <c r="M30" s="39" t="str">
        <f t="shared" si="14"/>
        <v>MEDIO</v>
      </c>
    </row>
    <row r="31" spans="1:13" ht="38.25" x14ac:dyDescent="0.2">
      <c r="A31" s="7" t="s">
        <v>757</v>
      </c>
      <c r="B31" s="15" t="s">
        <v>39</v>
      </c>
      <c r="C31" s="22" t="s">
        <v>40</v>
      </c>
      <c r="D31" s="7" t="s">
        <v>32</v>
      </c>
      <c r="E31" s="6" t="s">
        <v>33</v>
      </c>
      <c r="F31" s="7" t="s">
        <v>30</v>
      </c>
      <c r="G31" s="7" t="s">
        <v>30</v>
      </c>
      <c r="H31" s="7" t="s">
        <v>284</v>
      </c>
      <c r="I31" s="6">
        <v>3</v>
      </c>
      <c r="J31" s="6">
        <v>1</v>
      </c>
      <c r="K31" s="6">
        <v>2</v>
      </c>
      <c r="L31" s="6">
        <f t="shared" si="12"/>
        <v>6</v>
      </c>
      <c r="M31" s="39" t="str">
        <f t="shared" si="14"/>
        <v>MEDIO</v>
      </c>
    </row>
    <row r="32" spans="1:13" ht="114.75" x14ac:dyDescent="0.2">
      <c r="A32" s="7" t="s">
        <v>758</v>
      </c>
      <c r="B32" s="72" t="s">
        <v>312</v>
      </c>
      <c r="C32" s="7" t="s">
        <v>313</v>
      </c>
      <c r="D32" s="24" t="s">
        <v>314</v>
      </c>
      <c r="E32" s="24" t="s">
        <v>315</v>
      </c>
      <c r="F32" s="24" t="s">
        <v>316</v>
      </c>
      <c r="G32" s="24" t="s">
        <v>316</v>
      </c>
      <c r="H32" s="7" t="s">
        <v>284</v>
      </c>
      <c r="I32" s="6">
        <v>3</v>
      </c>
      <c r="J32" s="6">
        <v>1</v>
      </c>
      <c r="K32" s="6">
        <v>2</v>
      </c>
      <c r="L32" s="6">
        <f t="shared" si="12"/>
        <v>6</v>
      </c>
      <c r="M32" s="39" t="str">
        <f t="shared" si="14"/>
        <v>MEDIO</v>
      </c>
    </row>
    <row r="33" spans="1:13" ht="38.25" x14ac:dyDescent="0.2">
      <c r="A33" s="7" t="s">
        <v>759</v>
      </c>
      <c r="B33" s="7" t="s">
        <v>39</v>
      </c>
      <c r="C33" s="7" t="s">
        <v>317</v>
      </c>
      <c r="D33" s="24" t="s">
        <v>314</v>
      </c>
      <c r="E33" s="24" t="s">
        <v>315</v>
      </c>
      <c r="F33" s="24" t="s">
        <v>312</v>
      </c>
      <c r="G33" s="24" t="s">
        <v>312</v>
      </c>
      <c r="H33" s="7" t="s">
        <v>284</v>
      </c>
      <c r="I33" s="6">
        <v>3</v>
      </c>
      <c r="J33" s="6">
        <v>1</v>
      </c>
      <c r="K33" s="6">
        <v>2</v>
      </c>
      <c r="L33" s="6">
        <f t="shared" si="12"/>
        <v>6</v>
      </c>
      <c r="M33" s="39" t="str">
        <f t="shared" si="14"/>
        <v>MEDIO</v>
      </c>
    </row>
    <row r="34" spans="1:13" ht="127.5" x14ac:dyDescent="0.2">
      <c r="A34" s="7" t="s">
        <v>760</v>
      </c>
      <c r="B34" s="72" t="s">
        <v>557</v>
      </c>
      <c r="C34" s="7" t="s">
        <v>560</v>
      </c>
      <c r="D34" s="24" t="s">
        <v>558</v>
      </c>
      <c r="E34" s="24" t="s">
        <v>315</v>
      </c>
      <c r="F34" s="24" t="s">
        <v>316</v>
      </c>
      <c r="G34" s="24" t="s">
        <v>316</v>
      </c>
      <c r="H34" s="7" t="s">
        <v>284</v>
      </c>
      <c r="I34" s="6">
        <v>3</v>
      </c>
      <c r="J34" s="6">
        <v>1</v>
      </c>
      <c r="K34" s="6">
        <v>2</v>
      </c>
      <c r="L34" s="6">
        <f t="shared" si="12"/>
        <v>6</v>
      </c>
      <c r="M34" s="39" t="str">
        <f t="shared" si="14"/>
        <v>MEDIO</v>
      </c>
    </row>
    <row r="35" spans="1:13" ht="38.25" x14ac:dyDescent="0.2">
      <c r="A35" s="7" t="s">
        <v>761</v>
      </c>
      <c r="B35" s="7" t="s">
        <v>39</v>
      </c>
      <c r="C35" s="7" t="s">
        <v>317</v>
      </c>
      <c r="D35" s="24" t="s">
        <v>558</v>
      </c>
      <c r="E35" s="24" t="s">
        <v>315</v>
      </c>
      <c r="F35" s="24" t="s">
        <v>559</v>
      </c>
      <c r="G35" s="24" t="s">
        <v>559</v>
      </c>
      <c r="H35" s="7" t="s">
        <v>284</v>
      </c>
      <c r="I35" s="6">
        <v>3</v>
      </c>
      <c r="J35" s="6">
        <v>1</v>
      </c>
      <c r="K35" s="6">
        <v>2</v>
      </c>
      <c r="L35" s="6">
        <f t="shared" si="12"/>
        <v>6</v>
      </c>
      <c r="M35" s="39" t="str">
        <f t="shared" si="14"/>
        <v>MEDIO</v>
      </c>
    </row>
    <row r="36" spans="1:13" ht="18" x14ac:dyDescent="0.2">
      <c r="A36" s="202" t="s">
        <v>837</v>
      </c>
      <c r="B36" s="203"/>
      <c r="C36" s="203"/>
      <c r="D36" s="203"/>
      <c r="E36" s="203"/>
      <c r="F36" s="203"/>
      <c r="G36" s="203"/>
      <c r="H36" s="203"/>
      <c r="I36" s="203"/>
      <c r="J36" s="203"/>
      <c r="K36" s="203"/>
      <c r="L36" s="203"/>
      <c r="M36" s="204"/>
    </row>
    <row r="37" spans="1:13" ht="38.25" x14ac:dyDescent="0.2">
      <c r="A37" s="7" t="s">
        <v>762</v>
      </c>
      <c r="B37" s="17" t="s">
        <v>857</v>
      </c>
      <c r="C37" s="15" t="s">
        <v>858</v>
      </c>
      <c r="D37" s="7" t="s">
        <v>859</v>
      </c>
      <c r="E37" s="7" t="s">
        <v>43</v>
      </c>
      <c r="F37" s="7" t="s">
        <v>860</v>
      </c>
      <c r="G37" s="7" t="s">
        <v>283</v>
      </c>
      <c r="H37" s="7" t="s">
        <v>284</v>
      </c>
      <c r="I37" s="7">
        <v>2</v>
      </c>
      <c r="J37" s="7">
        <v>0</v>
      </c>
      <c r="K37" s="7">
        <v>1</v>
      </c>
      <c r="L37" s="7">
        <f t="shared" ref="L37" si="15">SUM(I37:K37)</f>
        <v>3</v>
      </c>
      <c r="M37" s="39" t="str">
        <f t="shared" ref="M37" si="16">IF(L37&lt;=5,"BAJO",IF(L37=6,"MEDIO","ALTO"))</f>
        <v>BAJO</v>
      </c>
    </row>
    <row r="38" spans="1:13" ht="18" x14ac:dyDescent="0.2">
      <c r="A38" s="202" t="s">
        <v>834</v>
      </c>
      <c r="B38" s="203"/>
      <c r="C38" s="203"/>
      <c r="D38" s="203"/>
      <c r="E38" s="203"/>
      <c r="F38" s="203"/>
      <c r="G38" s="203"/>
      <c r="H38" s="203"/>
      <c r="I38" s="203"/>
      <c r="J38" s="203"/>
      <c r="K38" s="203"/>
      <c r="L38" s="203"/>
      <c r="M38" s="204"/>
    </row>
    <row r="39" spans="1:13" ht="96.75" customHeight="1" x14ac:dyDescent="0.2">
      <c r="A39" s="7" t="s">
        <v>763</v>
      </c>
      <c r="B39" s="17" t="s">
        <v>438</v>
      </c>
      <c r="C39" s="15" t="s">
        <v>439</v>
      </c>
      <c r="D39" s="7" t="s">
        <v>428</v>
      </c>
      <c r="E39" s="7" t="s">
        <v>43</v>
      </c>
      <c r="F39" s="7" t="s">
        <v>440</v>
      </c>
      <c r="G39" s="7" t="s">
        <v>283</v>
      </c>
      <c r="H39" s="24" t="s">
        <v>392</v>
      </c>
      <c r="I39" s="7">
        <v>3</v>
      </c>
      <c r="J39" s="7">
        <v>2</v>
      </c>
      <c r="K39" s="7">
        <v>3</v>
      </c>
      <c r="L39" s="7">
        <f t="shared" ref="L39:L40" si="17">SUM(I39:K39)</f>
        <v>8</v>
      </c>
      <c r="M39" s="39" t="str">
        <f t="shared" ref="M39:M40" si="18">IF(L39&lt;=5,"BAJO",IF(L39=6,"MEDIO","ALTO"))</f>
        <v>ALTO</v>
      </c>
    </row>
    <row r="40" spans="1:13" ht="38.25" x14ac:dyDescent="0.2">
      <c r="A40" s="7" t="s">
        <v>764</v>
      </c>
      <c r="B40" s="17" t="s">
        <v>441</v>
      </c>
      <c r="C40" s="15" t="s">
        <v>442</v>
      </c>
      <c r="D40" s="7" t="s">
        <v>42</v>
      </c>
      <c r="E40" s="7" t="s">
        <v>45</v>
      </c>
      <c r="F40" s="7" t="s">
        <v>440</v>
      </c>
      <c r="G40" s="7" t="s">
        <v>283</v>
      </c>
      <c r="H40" s="24" t="s">
        <v>392</v>
      </c>
      <c r="I40" s="7">
        <v>3</v>
      </c>
      <c r="J40" s="7">
        <v>2</v>
      </c>
      <c r="K40" s="7">
        <v>3</v>
      </c>
      <c r="L40" s="7">
        <f t="shared" si="17"/>
        <v>8</v>
      </c>
      <c r="M40" s="39" t="str">
        <f t="shared" si="18"/>
        <v>ALTO</v>
      </c>
    </row>
    <row r="41" spans="1:13" ht="51" x14ac:dyDescent="0.2">
      <c r="A41" s="7" t="s">
        <v>765</v>
      </c>
      <c r="B41" s="17" t="s">
        <v>474</v>
      </c>
      <c r="C41" s="15" t="s">
        <v>443</v>
      </c>
      <c r="D41" s="7" t="s">
        <v>428</v>
      </c>
      <c r="E41" s="7" t="s">
        <v>43</v>
      </c>
      <c r="F41" s="7" t="s">
        <v>446</v>
      </c>
      <c r="G41" s="7" t="s">
        <v>283</v>
      </c>
      <c r="H41" s="24" t="s">
        <v>392</v>
      </c>
      <c r="I41" s="7">
        <v>3</v>
      </c>
      <c r="J41" s="7">
        <v>2</v>
      </c>
      <c r="K41" s="7">
        <v>3</v>
      </c>
      <c r="L41" s="7">
        <f t="shared" ref="L41" si="19">SUM(I41:K41)</f>
        <v>8</v>
      </c>
      <c r="M41" s="39" t="str">
        <f t="shared" ref="M41" si="20">IF(L41&lt;=5,"BAJO",IF(L41=6,"MEDIO","ALTO"))</f>
        <v>ALTO</v>
      </c>
    </row>
    <row r="42" spans="1:13" ht="38.25" x14ac:dyDescent="0.2">
      <c r="A42" s="7" t="s">
        <v>766</v>
      </c>
      <c r="B42" s="17" t="s">
        <v>444</v>
      </c>
      <c r="C42" s="15" t="s">
        <v>445</v>
      </c>
      <c r="D42" s="7" t="s">
        <v>42</v>
      </c>
      <c r="E42" s="7" t="s">
        <v>45</v>
      </c>
      <c r="F42" s="7" t="s">
        <v>446</v>
      </c>
      <c r="G42" s="7" t="s">
        <v>283</v>
      </c>
      <c r="H42" s="24" t="s">
        <v>392</v>
      </c>
      <c r="I42" s="7">
        <v>3</v>
      </c>
      <c r="J42" s="7">
        <v>2</v>
      </c>
      <c r="K42" s="7">
        <v>3</v>
      </c>
      <c r="L42" s="7">
        <f t="shared" ref="L42" si="21">SUM(I42:K42)</f>
        <v>8</v>
      </c>
      <c r="M42" s="39" t="str">
        <f t="shared" ref="M42" si="22">IF(L42&lt;=5,"BAJO",IF(L42=6,"MEDIO","ALTO"))</f>
        <v>ALTO</v>
      </c>
    </row>
    <row r="43" spans="1:13" ht="18" x14ac:dyDescent="0.2">
      <c r="A43" s="202" t="s">
        <v>835</v>
      </c>
      <c r="B43" s="203"/>
      <c r="C43" s="203"/>
      <c r="D43" s="203"/>
      <c r="E43" s="203"/>
      <c r="F43" s="203"/>
      <c r="G43" s="203"/>
      <c r="H43" s="203"/>
      <c r="I43" s="203"/>
      <c r="J43" s="203"/>
      <c r="K43" s="203"/>
      <c r="L43" s="203"/>
      <c r="M43" s="204"/>
    </row>
    <row r="44" spans="1:13" ht="38.25" x14ac:dyDescent="0.2">
      <c r="A44" s="7" t="s">
        <v>767</v>
      </c>
      <c r="B44" s="17" t="s">
        <v>451</v>
      </c>
      <c r="C44" s="15" t="s">
        <v>448</v>
      </c>
      <c r="D44" s="7" t="s">
        <v>428</v>
      </c>
      <c r="E44" s="7" t="s">
        <v>43</v>
      </c>
      <c r="F44" s="7" t="s">
        <v>449</v>
      </c>
      <c r="G44" s="7" t="s">
        <v>283</v>
      </c>
      <c r="H44" s="24" t="s">
        <v>392</v>
      </c>
      <c r="I44" s="7">
        <v>3</v>
      </c>
      <c r="J44" s="7">
        <v>2</v>
      </c>
      <c r="K44" s="7">
        <v>3</v>
      </c>
      <c r="L44" s="7">
        <f t="shared" ref="L44" si="23">SUM(I44:K44)</f>
        <v>8</v>
      </c>
      <c r="M44" s="39" t="str">
        <f t="shared" ref="M44" si="24">IF(L44&lt;=5,"BAJO",IF(L44=6,"MEDIO","ALTO"))</f>
        <v>ALTO</v>
      </c>
    </row>
    <row r="45" spans="1:13" ht="38.25" x14ac:dyDescent="0.2">
      <c r="A45" s="7" t="s">
        <v>768</v>
      </c>
      <c r="B45" s="17" t="s">
        <v>447</v>
      </c>
      <c r="C45" s="15" t="s">
        <v>292</v>
      </c>
      <c r="D45" s="7" t="s">
        <v>42</v>
      </c>
      <c r="E45" s="7" t="s">
        <v>45</v>
      </c>
      <c r="F45" s="7" t="s">
        <v>449</v>
      </c>
      <c r="G45" s="7" t="s">
        <v>283</v>
      </c>
      <c r="H45" s="24" t="s">
        <v>392</v>
      </c>
      <c r="I45" s="7">
        <v>3</v>
      </c>
      <c r="J45" s="7">
        <v>2</v>
      </c>
      <c r="K45" s="7">
        <v>3</v>
      </c>
      <c r="L45" s="7">
        <f t="shared" ref="L45:L47" si="25">SUM(I45:K45)</f>
        <v>8</v>
      </c>
      <c r="M45" s="39" t="str">
        <f t="shared" ref="M45:M47" si="26">IF(L45&lt;=5,"BAJO",IF(L45=6,"MEDIO","ALTO"))</f>
        <v>ALTO</v>
      </c>
    </row>
    <row r="46" spans="1:13" ht="38.25" x14ac:dyDescent="0.2">
      <c r="A46" s="7" t="s">
        <v>769</v>
      </c>
      <c r="B46" s="17" t="s">
        <v>450</v>
      </c>
      <c r="C46" s="15" t="s">
        <v>291</v>
      </c>
      <c r="D46" s="7" t="s">
        <v>428</v>
      </c>
      <c r="E46" s="7" t="s">
        <v>43</v>
      </c>
      <c r="F46" s="7" t="s">
        <v>449</v>
      </c>
      <c r="G46" s="7" t="s">
        <v>283</v>
      </c>
      <c r="H46" s="24" t="s">
        <v>392</v>
      </c>
      <c r="I46" s="7">
        <v>3</v>
      </c>
      <c r="J46" s="7">
        <v>2</v>
      </c>
      <c r="K46" s="7">
        <v>3</v>
      </c>
      <c r="L46" s="7">
        <f t="shared" si="25"/>
        <v>8</v>
      </c>
      <c r="M46" s="39" t="str">
        <f t="shared" si="26"/>
        <v>ALTO</v>
      </c>
    </row>
    <row r="47" spans="1:13" ht="63.75" x14ac:dyDescent="0.2">
      <c r="A47" s="7" t="s">
        <v>770</v>
      </c>
      <c r="B47" s="17" t="s">
        <v>454</v>
      </c>
      <c r="C47" s="15" t="s">
        <v>453</v>
      </c>
      <c r="D47" s="7" t="s">
        <v>428</v>
      </c>
      <c r="E47" s="7" t="s">
        <v>43</v>
      </c>
      <c r="F47" s="7" t="s">
        <v>446</v>
      </c>
      <c r="G47" s="7" t="s">
        <v>283</v>
      </c>
      <c r="H47" s="24" t="s">
        <v>392</v>
      </c>
      <c r="I47" s="7">
        <v>3</v>
      </c>
      <c r="J47" s="7">
        <v>2</v>
      </c>
      <c r="K47" s="7">
        <v>3</v>
      </c>
      <c r="L47" s="7">
        <f t="shared" si="25"/>
        <v>8</v>
      </c>
      <c r="M47" s="39" t="str">
        <f t="shared" si="26"/>
        <v>ALTO</v>
      </c>
    </row>
    <row r="48" spans="1:13" ht="51" x14ac:dyDescent="0.2">
      <c r="A48" s="7" t="s">
        <v>771</v>
      </c>
      <c r="B48" s="17" t="s">
        <v>452</v>
      </c>
      <c r="C48" s="15" t="s">
        <v>467</v>
      </c>
      <c r="D48" s="7" t="s">
        <v>42</v>
      </c>
      <c r="E48" s="7" t="s">
        <v>45</v>
      </c>
      <c r="F48" s="7" t="s">
        <v>449</v>
      </c>
      <c r="G48" s="7" t="s">
        <v>283</v>
      </c>
      <c r="H48" s="24" t="s">
        <v>392</v>
      </c>
      <c r="I48" s="7">
        <v>3</v>
      </c>
      <c r="J48" s="7">
        <v>2</v>
      </c>
      <c r="K48" s="7">
        <v>3</v>
      </c>
      <c r="L48" s="7">
        <f t="shared" ref="L48" si="27">SUM(I48:K48)</f>
        <v>8</v>
      </c>
      <c r="M48" s="39" t="str">
        <f t="shared" ref="M48" si="28">IF(L48&lt;=5,"BAJO",IF(L48=6,"MEDIO","ALTO"))</f>
        <v>ALTO</v>
      </c>
    </row>
    <row r="49" spans="1:13" ht="38.25" x14ac:dyDescent="0.2">
      <c r="A49" s="7" t="s">
        <v>838</v>
      </c>
      <c r="B49" s="17" t="s">
        <v>455</v>
      </c>
      <c r="C49" s="15" t="s">
        <v>456</v>
      </c>
      <c r="D49" s="7" t="s">
        <v>428</v>
      </c>
      <c r="E49" s="7" t="s">
        <v>43</v>
      </c>
      <c r="F49" s="7" t="s">
        <v>449</v>
      </c>
      <c r="G49" s="7" t="s">
        <v>283</v>
      </c>
      <c r="H49" s="24" t="s">
        <v>392</v>
      </c>
      <c r="I49" s="7">
        <v>3</v>
      </c>
      <c r="J49" s="7">
        <v>1</v>
      </c>
      <c r="K49" s="7">
        <v>3</v>
      </c>
      <c r="L49" s="7">
        <f t="shared" ref="L49:L51" si="29">SUM(I49:K49)</f>
        <v>7</v>
      </c>
      <c r="M49" s="39" t="str">
        <f t="shared" ref="M49:M51" si="30">IF(L49&lt;=5,"BAJO",IF(L49=6,"MEDIO","ALTO"))</f>
        <v>ALTO</v>
      </c>
    </row>
    <row r="50" spans="1:13" ht="51" x14ac:dyDescent="0.2">
      <c r="A50" s="7" t="s">
        <v>839</v>
      </c>
      <c r="B50" s="17" t="s">
        <v>457</v>
      </c>
      <c r="C50" s="15" t="s">
        <v>459</v>
      </c>
      <c r="D50" s="7" t="s">
        <v>458</v>
      </c>
      <c r="E50" s="7" t="s">
        <v>43</v>
      </c>
      <c r="F50" s="7" t="s">
        <v>446</v>
      </c>
      <c r="G50" s="7" t="s">
        <v>283</v>
      </c>
      <c r="H50" s="24" t="s">
        <v>392</v>
      </c>
      <c r="I50" s="7">
        <v>3</v>
      </c>
      <c r="J50" s="7">
        <v>1</v>
      </c>
      <c r="K50" s="7">
        <v>3</v>
      </c>
      <c r="L50" s="7">
        <f t="shared" si="29"/>
        <v>7</v>
      </c>
      <c r="M50" s="39" t="str">
        <f t="shared" si="30"/>
        <v>ALTO</v>
      </c>
    </row>
    <row r="51" spans="1:13" ht="38.25" x14ac:dyDescent="0.2">
      <c r="A51" s="7" t="s">
        <v>840</v>
      </c>
      <c r="B51" s="17" t="s">
        <v>462</v>
      </c>
      <c r="C51" s="15" t="s">
        <v>460</v>
      </c>
      <c r="D51" s="7" t="s">
        <v>42</v>
      </c>
      <c r="E51" s="7" t="s">
        <v>45</v>
      </c>
      <c r="F51" s="7" t="s">
        <v>461</v>
      </c>
      <c r="G51" s="7" t="s">
        <v>283</v>
      </c>
      <c r="H51" s="24" t="s">
        <v>392</v>
      </c>
      <c r="I51" s="7">
        <v>3</v>
      </c>
      <c r="J51" s="7">
        <v>1</v>
      </c>
      <c r="K51" s="7">
        <v>3</v>
      </c>
      <c r="L51" s="7">
        <f t="shared" si="29"/>
        <v>7</v>
      </c>
      <c r="M51" s="39" t="str">
        <f t="shared" si="30"/>
        <v>ALTO</v>
      </c>
    </row>
    <row r="52" spans="1:13" ht="51" x14ac:dyDescent="0.2">
      <c r="A52" s="7" t="s">
        <v>841</v>
      </c>
      <c r="B52" s="17" t="s">
        <v>475</v>
      </c>
      <c r="C52" s="15" t="s">
        <v>476</v>
      </c>
      <c r="D52" s="7" t="s">
        <v>428</v>
      </c>
      <c r="E52" s="7" t="s">
        <v>43</v>
      </c>
      <c r="F52" s="7" t="s">
        <v>486</v>
      </c>
      <c r="G52" s="7" t="s">
        <v>283</v>
      </c>
      <c r="H52" s="7" t="s">
        <v>284</v>
      </c>
      <c r="I52" s="7">
        <v>3</v>
      </c>
      <c r="J52" s="7">
        <v>2</v>
      </c>
      <c r="K52" s="7">
        <v>3</v>
      </c>
      <c r="L52" s="7">
        <f t="shared" ref="L52:L53" si="31">SUM(I52:K52)</f>
        <v>8</v>
      </c>
      <c r="M52" s="39" t="str">
        <f t="shared" ref="M52:M53" si="32">IF(L52&lt;=5,"BAJO",IF(L52=6,"MEDIO","ALTO"))</f>
        <v>ALTO</v>
      </c>
    </row>
    <row r="53" spans="1:13" ht="38.25" x14ac:dyDescent="0.2">
      <c r="A53" s="7" t="s">
        <v>842</v>
      </c>
      <c r="B53" s="17" t="s">
        <v>477</v>
      </c>
      <c r="C53" s="15" t="s">
        <v>881</v>
      </c>
      <c r="D53" s="7" t="s">
        <v>42</v>
      </c>
      <c r="E53" s="7" t="s">
        <v>45</v>
      </c>
      <c r="F53" s="7" t="s">
        <v>882</v>
      </c>
      <c r="G53" s="7" t="s">
        <v>283</v>
      </c>
      <c r="H53" s="7" t="s">
        <v>284</v>
      </c>
      <c r="I53" s="7">
        <v>3</v>
      </c>
      <c r="J53" s="7">
        <v>2</v>
      </c>
      <c r="K53" s="7">
        <v>3</v>
      </c>
      <c r="L53" s="7">
        <f t="shared" si="31"/>
        <v>8</v>
      </c>
      <c r="M53" s="39" t="str">
        <f t="shared" si="32"/>
        <v>ALTO</v>
      </c>
    </row>
    <row r="54" spans="1:13" ht="38.25" x14ac:dyDescent="0.2">
      <c r="A54" s="7" t="s">
        <v>843</v>
      </c>
      <c r="B54" s="17" t="s">
        <v>479</v>
      </c>
      <c r="C54" s="15" t="s">
        <v>480</v>
      </c>
      <c r="D54" s="7" t="s">
        <v>428</v>
      </c>
      <c r="E54" s="7" t="s">
        <v>43</v>
      </c>
      <c r="F54" s="7" t="s">
        <v>485</v>
      </c>
      <c r="G54" s="7" t="s">
        <v>283</v>
      </c>
      <c r="H54" s="7" t="s">
        <v>284</v>
      </c>
      <c r="I54" s="7">
        <v>3</v>
      </c>
      <c r="J54" s="7">
        <v>1</v>
      </c>
      <c r="K54" s="7">
        <v>3</v>
      </c>
      <c r="L54" s="7">
        <f t="shared" ref="L54:L55" si="33">SUM(I54:K54)</f>
        <v>7</v>
      </c>
      <c r="M54" s="39" t="str">
        <f t="shared" ref="M54:M55" si="34">IF(L54&lt;=5,"BAJO",IF(L54=6,"MEDIO","ALTO"))</f>
        <v>ALTO</v>
      </c>
    </row>
    <row r="55" spans="1:13" ht="38.25" x14ac:dyDescent="0.2">
      <c r="A55" s="7" t="s">
        <v>893</v>
      </c>
      <c r="B55" s="17" t="s">
        <v>478</v>
      </c>
      <c r="C55" s="15" t="s">
        <v>481</v>
      </c>
      <c r="D55" s="7" t="s">
        <v>42</v>
      </c>
      <c r="E55" s="7" t="s">
        <v>45</v>
      </c>
      <c r="F55" s="7" t="s">
        <v>485</v>
      </c>
      <c r="G55" s="7" t="s">
        <v>283</v>
      </c>
      <c r="H55" s="7" t="s">
        <v>284</v>
      </c>
      <c r="I55" s="7">
        <v>3</v>
      </c>
      <c r="J55" s="7">
        <v>2</v>
      </c>
      <c r="K55" s="7">
        <v>3</v>
      </c>
      <c r="L55" s="7">
        <f t="shared" si="33"/>
        <v>8</v>
      </c>
      <c r="M55" s="39" t="str">
        <f t="shared" si="34"/>
        <v>ALTO</v>
      </c>
    </row>
    <row r="56" spans="1:13" ht="66" customHeight="1" x14ac:dyDescent="0.2">
      <c r="A56" s="7" t="s">
        <v>844</v>
      </c>
      <c r="B56" s="15" t="s">
        <v>468</v>
      </c>
      <c r="C56" s="23" t="s">
        <v>469</v>
      </c>
      <c r="D56" s="7" t="s">
        <v>42</v>
      </c>
      <c r="E56" s="7" t="s">
        <v>45</v>
      </c>
      <c r="F56" s="7" t="s">
        <v>53</v>
      </c>
      <c r="G56" s="6" t="s">
        <v>391</v>
      </c>
      <c r="H56" s="7" t="s">
        <v>286</v>
      </c>
      <c r="I56" s="4">
        <v>3</v>
      </c>
      <c r="J56" s="4">
        <v>1</v>
      </c>
      <c r="K56" s="4">
        <v>2</v>
      </c>
      <c r="L56" s="6">
        <f>SUM(I56:K56)</f>
        <v>6</v>
      </c>
      <c r="M56" s="30" t="str">
        <f>IF(L56&lt;=5,"BAJO",IF(L56=6,"MEDIO","ALTO"))</f>
        <v>MEDIO</v>
      </c>
    </row>
    <row r="57" spans="1:13" ht="69" customHeight="1" x14ac:dyDescent="0.2">
      <c r="A57" s="7" t="s">
        <v>845</v>
      </c>
      <c r="B57" s="15" t="s">
        <v>466</v>
      </c>
      <c r="C57" s="23" t="s">
        <v>72</v>
      </c>
      <c r="D57" s="7" t="s">
        <v>473</v>
      </c>
      <c r="E57" s="7" t="s">
        <v>43</v>
      </c>
      <c r="F57" s="7" t="s">
        <v>53</v>
      </c>
      <c r="G57" s="6" t="s">
        <v>391</v>
      </c>
      <c r="H57" s="7" t="s">
        <v>286</v>
      </c>
      <c r="I57" s="4">
        <v>3</v>
      </c>
      <c r="J57" s="4">
        <v>1</v>
      </c>
      <c r="K57" s="4">
        <v>2</v>
      </c>
      <c r="L57" s="6">
        <f>SUM(I57:K57)</f>
        <v>6</v>
      </c>
      <c r="M57" s="30" t="str">
        <f>IF(L57&lt;=5,"BAJO",IF(L57=6,"MEDIO","ALTO"))</f>
        <v>MEDIO</v>
      </c>
    </row>
    <row r="58" spans="1:13" ht="18" x14ac:dyDescent="0.2">
      <c r="A58" s="202" t="s">
        <v>836</v>
      </c>
      <c r="B58" s="203"/>
      <c r="C58" s="203"/>
      <c r="D58" s="203"/>
      <c r="E58" s="203"/>
      <c r="F58" s="203"/>
      <c r="G58" s="203"/>
      <c r="H58" s="203"/>
      <c r="I58" s="203"/>
      <c r="J58" s="203"/>
      <c r="K58" s="203"/>
      <c r="L58" s="203"/>
      <c r="M58" s="204"/>
    </row>
    <row r="59" spans="1:13" ht="38.25" x14ac:dyDescent="0.2">
      <c r="A59" s="7" t="s">
        <v>846</v>
      </c>
      <c r="B59" s="17" t="s">
        <v>493</v>
      </c>
      <c r="C59" s="15" t="s">
        <v>494</v>
      </c>
      <c r="D59" s="7" t="s">
        <v>428</v>
      </c>
      <c r="E59" s="7" t="s">
        <v>43</v>
      </c>
      <c r="F59" s="7" t="s">
        <v>495</v>
      </c>
      <c r="G59" s="7" t="s">
        <v>283</v>
      </c>
      <c r="H59" s="7" t="s">
        <v>284</v>
      </c>
      <c r="I59" s="84">
        <v>3</v>
      </c>
      <c r="J59" s="84">
        <v>3</v>
      </c>
      <c r="K59" s="84">
        <v>3</v>
      </c>
      <c r="L59" s="84">
        <f t="shared" ref="L59" si="35">SUM(I59:K59)</f>
        <v>9</v>
      </c>
      <c r="M59" s="39" t="str">
        <f t="shared" ref="M59:M60" si="36">IF(L59&lt;=5,"BAJO",IF(L59=6,"MEDIO","ALTO"))</f>
        <v>ALTO</v>
      </c>
    </row>
    <row r="60" spans="1:13" ht="38.25" x14ac:dyDescent="0.2">
      <c r="A60" s="7" t="s">
        <v>847</v>
      </c>
      <c r="B60" s="17" t="s">
        <v>496</v>
      </c>
      <c r="C60" s="15" t="s">
        <v>497</v>
      </c>
      <c r="D60" s="15" t="s">
        <v>42</v>
      </c>
      <c r="E60" s="7" t="s">
        <v>45</v>
      </c>
      <c r="F60" s="7" t="s">
        <v>487</v>
      </c>
      <c r="G60" s="7" t="s">
        <v>283</v>
      </c>
      <c r="H60" s="7" t="s">
        <v>284</v>
      </c>
      <c r="I60" s="7">
        <v>3</v>
      </c>
      <c r="J60" s="7">
        <v>2</v>
      </c>
      <c r="K60" s="7">
        <v>3</v>
      </c>
      <c r="L60" s="7">
        <f t="shared" ref="L60" si="37">SUM(I60:K60)</f>
        <v>8</v>
      </c>
      <c r="M60" s="39" t="str">
        <f t="shared" si="36"/>
        <v>ALTO</v>
      </c>
    </row>
    <row r="61" spans="1:13" ht="38.25" x14ac:dyDescent="0.2">
      <c r="A61" s="7" t="s">
        <v>848</v>
      </c>
      <c r="B61" s="17" t="s">
        <v>498</v>
      </c>
      <c r="C61" s="15" t="s">
        <v>499</v>
      </c>
      <c r="D61" s="15" t="s">
        <v>500</v>
      </c>
      <c r="E61" s="7" t="s">
        <v>43</v>
      </c>
      <c r="F61" s="7" t="s">
        <v>501</v>
      </c>
      <c r="G61" s="7" t="s">
        <v>283</v>
      </c>
      <c r="H61" s="7" t="s">
        <v>284</v>
      </c>
      <c r="I61" s="7">
        <v>3</v>
      </c>
      <c r="J61" s="7">
        <v>2</v>
      </c>
      <c r="K61" s="7">
        <v>3</v>
      </c>
      <c r="L61" s="7">
        <f t="shared" ref="L61" si="38">SUM(I61:K61)</f>
        <v>8</v>
      </c>
      <c r="M61" s="39" t="str">
        <f t="shared" ref="M61" si="39">IF(L61&lt;=5,"BAJO",IF(L61=6,"MEDIO","ALTO"))</f>
        <v>ALTO</v>
      </c>
    </row>
    <row r="62" spans="1:13" ht="38.25" x14ac:dyDescent="0.2">
      <c r="A62" s="7" t="s">
        <v>849</v>
      </c>
      <c r="B62" s="17" t="s">
        <v>503</v>
      </c>
      <c r="C62" s="17" t="s">
        <v>504</v>
      </c>
      <c r="D62" s="17" t="s">
        <v>505</v>
      </c>
      <c r="E62" s="17" t="s">
        <v>506</v>
      </c>
      <c r="F62" s="7" t="s">
        <v>501</v>
      </c>
      <c r="G62" s="7" t="s">
        <v>283</v>
      </c>
      <c r="H62" s="7" t="s">
        <v>284</v>
      </c>
      <c r="I62" s="7">
        <v>3</v>
      </c>
      <c r="J62" s="7">
        <v>2</v>
      </c>
      <c r="K62" s="7">
        <v>3</v>
      </c>
      <c r="L62" s="7">
        <f t="shared" ref="L62" si="40">SUM(I62:K62)</f>
        <v>8</v>
      </c>
      <c r="M62" s="39" t="str">
        <f t="shared" ref="M62" si="41">IF(L62&lt;=5,"BAJO",IF(L62=6,"MEDIO","ALTO"))</f>
        <v>ALTO</v>
      </c>
    </row>
    <row r="63" spans="1:13" ht="38.25" x14ac:dyDescent="0.2">
      <c r="A63" s="7" t="s">
        <v>850</v>
      </c>
      <c r="B63" s="17" t="s">
        <v>538</v>
      </c>
      <c r="C63" s="17" t="s">
        <v>539</v>
      </c>
      <c r="D63" s="7" t="s">
        <v>537</v>
      </c>
      <c r="E63" s="7" t="s">
        <v>45</v>
      </c>
      <c r="F63" s="7" t="s">
        <v>501</v>
      </c>
      <c r="G63" s="7" t="s">
        <v>283</v>
      </c>
      <c r="H63" s="7" t="s">
        <v>284</v>
      </c>
      <c r="I63" s="7">
        <v>3</v>
      </c>
      <c r="J63" s="7">
        <v>3</v>
      </c>
      <c r="K63" s="7">
        <v>3</v>
      </c>
      <c r="L63" s="7">
        <f t="shared" ref="L63" si="42">SUM(I63:K63)</f>
        <v>9</v>
      </c>
      <c r="M63" s="39" t="str">
        <f t="shared" ref="M63" si="43">IF(L63&lt;=5,"BAJO",IF(L63=6,"MEDIO","ALTO"))</f>
        <v>ALTO</v>
      </c>
    </row>
    <row r="64" spans="1:13" ht="38.25" x14ac:dyDescent="0.2">
      <c r="A64" s="7" t="s">
        <v>851</v>
      </c>
      <c r="B64" s="81" t="s">
        <v>60</v>
      </c>
      <c r="C64" s="110" t="s">
        <v>608</v>
      </c>
      <c r="D64" s="87" t="s">
        <v>42</v>
      </c>
      <c r="E64" s="87" t="s">
        <v>45</v>
      </c>
      <c r="F64" s="87" t="s">
        <v>61</v>
      </c>
      <c r="G64" s="87" t="s">
        <v>283</v>
      </c>
      <c r="H64" s="87" t="s">
        <v>284</v>
      </c>
      <c r="I64" s="87">
        <v>3</v>
      </c>
      <c r="J64" s="87">
        <v>1</v>
      </c>
      <c r="K64" s="87">
        <v>3</v>
      </c>
      <c r="L64" s="87">
        <f>SUM(I64:K64)</f>
        <v>7</v>
      </c>
      <c r="M64" s="80" t="str">
        <f>IF(L64&lt;=5,"BAJO",IF(L64=6,"MEDIO","ALTO"))</f>
        <v>ALTO</v>
      </c>
    </row>
    <row r="65" spans="1:13" ht="38.25" x14ac:dyDescent="0.2">
      <c r="A65" s="7" t="s">
        <v>852</v>
      </c>
      <c r="B65" s="111" t="s">
        <v>92</v>
      </c>
      <c r="C65" s="110" t="s">
        <v>128</v>
      </c>
      <c r="D65" s="87" t="s">
        <v>425</v>
      </c>
      <c r="E65" s="87" t="s">
        <v>45</v>
      </c>
      <c r="F65" s="87" t="s">
        <v>61</v>
      </c>
      <c r="G65" s="87" t="s">
        <v>283</v>
      </c>
      <c r="H65" s="87" t="s">
        <v>284</v>
      </c>
      <c r="I65" s="87">
        <v>3</v>
      </c>
      <c r="J65" s="87">
        <v>1</v>
      </c>
      <c r="K65" s="87">
        <v>3</v>
      </c>
      <c r="L65" s="87">
        <f>SUM(I65:K65)</f>
        <v>7</v>
      </c>
      <c r="M65" s="80" t="str">
        <f>IF(L65&lt;=5,"BAJO",IF(L65=6,"MEDIO","ALTO"))</f>
        <v>ALTO</v>
      </c>
    </row>
    <row r="66" spans="1:13" ht="14.25" customHeight="1" x14ac:dyDescent="0.2">
      <c r="A66" s="202" t="s">
        <v>878</v>
      </c>
      <c r="B66" s="203"/>
      <c r="C66" s="203"/>
      <c r="D66" s="203"/>
      <c r="E66" s="203"/>
      <c r="F66" s="203"/>
      <c r="G66" s="203"/>
      <c r="H66" s="203"/>
      <c r="I66" s="203"/>
      <c r="J66" s="203"/>
      <c r="K66" s="203"/>
      <c r="L66" s="203"/>
      <c r="M66" s="204"/>
    </row>
    <row r="67" spans="1:13" ht="38.25" x14ac:dyDescent="0.2">
      <c r="A67" s="7" t="s">
        <v>853</v>
      </c>
      <c r="B67" s="17" t="s">
        <v>482</v>
      </c>
      <c r="C67" s="15" t="s">
        <v>290</v>
      </c>
      <c r="D67" s="7" t="s">
        <v>428</v>
      </c>
      <c r="E67" s="7" t="s">
        <v>43</v>
      </c>
      <c r="F67" s="7" t="s">
        <v>883</v>
      </c>
      <c r="G67" s="7" t="s">
        <v>283</v>
      </c>
      <c r="H67" s="7" t="s">
        <v>284</v>
      </c>
      <c r="I67" s="84">
        <v>3</v>
      </c>
      <c r="J67" s="84">
        <v>1</v>
      </c>
      <c r="K67" s="84">
        <v>2</v>
      </c>
      <c r="L67" s="84">
        <f t="shared" ref="L67" si="44">SUM(I67:K67)</f>
        <v>6</v>
      </c>
      <c r="M67" s="39" t="str">
        <f>IF(L67&lt;=5,"BAJO",IF(L67=6,"MEDIO","ALTO"))</f>
        <v>MEDIO</v>
      </c>
    </row>
    <row r="68" spans="1:13" ht="38.25" x14ac:dyDescent="0.2">
      <c r="A68" s="7" t="s">
        <v>854</v>
      </c>
      <c r="B68" s="17" t="s">
        <v>488</v>
      </c>
      <c r="C68" s="15" t="s">
        <v>490</v>
      </c>
      <c r="D68" s="7" t="s">
        <v>428</v>
      </c>
      <c r="E68" s="7" t="s">
        <v>43</v>
      </c>
      <c r="F68" s="7" t="s">
        <v>884</v>
      </c>
      <c r="G68" s="7" t="s">
        <v>283</v>
      </c>
      <c r="H68" s="7" t="s">
        <v>284</v>
      </c>
      <c r="I68" s="7">
        <v>3</v>
      </c>
      <c r="J68" s="7">
        <v>1</v>
      </c>
      <c r="K68" s="7">
        <v>2</v>
      </c>
      <c r="L68" s="7">
        <f t="shared" ref="L68" si="45">SUM(I68:K68)</f>
        <v>6</v>
      </c>
      <c r="M68" s="39" t="str">
        <f t="shared" ref="M68" si="46">IF(L68&lt;=5,"BAJO",IF(L68=6,"MEDIO","ALTO"))</f>
        <v>MEDIO</v>
      </c>
    </row>
    <row r="69" spans="1:13" ht="38.25" x14ac:dyDescent="0.2">
      <c r="A69" s="7" t="s">
        <v>855</v>
      </c>
      <c r="B69" s="17" t="s">
        <v>483</v>
      </c>
      <c r="C69" s="15" t="s">
        <v>484</v>
      </c>
      <c r="D69" s="7" t="s">
        <v>42</v>
      </c>
      <c r="E69" s="7" t="s">
        <v>45</v>
      </c>
      <c r="F69" s="7" t="s">
        <v>883</v>
      </c>
      <c r="G69" s="7" t="s">
        <v>283</v>
      </c>
      <c r="H69" s="7" t="s">
        <v>284</v>
      </c>
      <c r="I69" s="7">
        <v>3</v>
      </c>
      <c r="J69" s="7">
        <v>1</v>
      </c>
      <c r="K69" s="7">
        <v>2</v>
      </c>
      <c r="L69" s="7">
        <f t="shared" ref="L69:L70" si="47">SUM(I69:K69)</f>
        <v>6</v>
      </c>
      <c r="M69" s="39" t="str">
        <f t="shared" ref="M69:M70" si="48">IF(L69&lt;=5,"BAJO",IF(L69=6,"MEDIO","ALTO"))</f>
        <v>MEDIO</v>
      </c>
    </row>
    <row r="70" spans="1:13" ht="38.25" x14ac:dyDescent="0.2">
      <c r="A70" s="7" t="s">
        <v>856</v>
      </c>
      <c r="B70" s="17" t="s">
        <v>436</v>
      </c>
      <c r="C70" s="15" t="s">
        <v>880</v>
      </c>
      <c r="D70" s="7" t="s">
        <v>428</v>
      </c>
      <c r="E70" s="7" t="s">
        <v>43</v>
      </c>
      <c r="F70" s="7" t="s">
        <v>884</v>
      </c>
      <c r="G70" s="7" t="s">
        <v>283</v>
      </c>
      <c r="H70" s="7" t="s">
        <v>284</v>
      </c>
      <c r="I70" s="7">
        <v>3</v>
      </c>
      <c r="J70" s="7">
        <v>1</v>
      </c>
      <c r="K70" s="7">
        <v>2</v>
      </c>
      <c r="L70" s="7">
        <f t="shared" si="47"/>
        <v>6</v>
      </c>
      <c r="M70" s="39" t="str">
        <f t="shared" si="48"/>
        <v>MEDIO</v>
      </c>
    </row>
    <row r="71" spans="1:13" ht="38.25" x14ac:dyDescent="0.2">
      <c r="A71" s="7" t="s">
        <v>894</v>
      </c>
      <c r="B71" s="17" t="s">
        <v>489</v>
      </c>
      <c r="C71" s="15" t="s">
        <v>491</v>
      </c>
      <c r="D71" s="7" t="s">
        <v>428</v>
      </c>
      <c r="E71" s="7" t="s">
        <v>43</v>
      </c>
      <c r="F71" s="7" t="s">
        <v>884</v>
      </c>
      <c r="G71" s="7" t="s">
        <v>283</v>
      </c>
      <c r="H71" s="7" t="s">
        <v>284</v>
      </c>
      <c r="I71" s="7">
        <v>3</v>
      </c>
      <c r="J71" s="7">
        <v>1</v>
      </c>
      <c r="K71" s="7">
        <v>2</v>
      </c>
      <c r="L71" s="7">
        <f t="shared" ref="L71:L72" si="49">SUM(I71:K71)</f>
        <v>6</v>
      </c>
      <c r="M71" s="39" t="str">
        <f>IF(L71&lt;=5,"BAJO",IF(L71=6,"MEDIO","ALTO"))</f>
        <v>MEDIO</v>
      </c>
    </row>
    <row r="72" spans="1:13" ht="51" x14ac:dyDescent="0.2">
      <c r="A72" s="7" t="s">
        <v>895</v>
      </c>
      <c r="B72" s="9" t="s">
        <v>492</v>
      </c>
      <c r="C72" s="15" t="s">
        <v>502</v>
      </c>
      <c r="D72" s="7" t="s">
        <v>428</v>
      </c>
      <c r="E72" s="7" t="s">
        <v>43</v>
      </c>
      <c r="F72" s="7" t="s">
        <v>884</v>
      </c>
      <c r="G72" s="7" t="s">
        <v>283</v>
      </c>
      <c r="H72" s="7" t="s">
        <v>284</v>
      </c>
      <c r="I72" s="7">
        <v>3</v>
      </c>
      <c r="J72" s="7">
        <v>1</v>
      </c>
      <c r="K72" s="7">
        <v>1</v>
      </c>
      <c r="L72" s="7">
        <f t="shared" si="49"/>
        <v>5</v>
      </c>
      <c r="M72" s="39" t="str">
        <f t="shared" ref="M72" si="50">IF(L72&lt;=5,"BAJO",IF(L72=6,"MEDIO","ALTO"))</f>
        <v>BAJO</v>
      </c>
    </row>
    <row r="73" spans="1:13" ht="14.25" customHeight="1" x14ac:dyDescent="0.2">
      <c r="A73" s="202" t="s">
        <v>867</v>
      </c>
      <c r="B73" s="203"/>
      <c r="C73" s="203"/>
      <c r="D73" s="203"/>
      <c r="E73" s="203"/>
      <c r="F73" s="203"/>
      <c r="G73" s="203"/>
      <c r="H73" s="203"/>
      <c r="I73" s="203"/>
      <c r="J73" s="203"/>
      <c r="K73" s="203"/>
      <c r="L73" s="203"/>
      <c r="M73" s="204"/>
    </row>
    <row r="74" spans="1:13" ht="37.5" customHeight="1" x14ac:dyDescent="0.2">
      <c r="A74" s="7" t="s">
        <v>896</v>
      </c>
      <c r="B74" s="17" t="s">
        <v>868</v>
      </c>
      <c r="C74" s="23" t="s">
        <v>869</v>
      </c>
      <c r="D74" s="7" t="s">
        <v>870</v>
      </c>
      <c r="E74" s="6" t="s">
        <v>45</v>
      </c>
      <c r="F74" s="7" t="s">
        <v>871</v>
      </c>
      <c r="G74" s="6" t="s">
        <v>872</v>
      </c>
      <c r="H74" s="7" t="s">
        <v>286</v>
      </c>
      <c r="I74" s="4">
        <v>2</v>
      </c>
      <c r="J74" s="4">
        <v>1</v>
      </c>
      <c r="K74" s="4">
        <v>3</v>
      </c>
      <c r="L74" s="6">
        <f>SUM(I74:K74)</f>
        <v>6</v>
      </c>
      <c r="M74" s="30" t="str">
        <f>IF(L74&lt;=5,"BAJO",IF(L74=6,"MEDIO","ALTO"))</f>
        <v>MEDIO</v>
      </c>
    </row>
    <row r="75" spans="1:13" ht="37.5" customHeight="1" x14ac:dyDescent="0.2">
      <c r="A75" s="7" t="s">
        <v>897</v>
      </c>
      <c r="B75" s="17" t="s">
        <v>875</v>
      </c>
      <c r="C75" s="23" t="s">
        <v>876</v>
      </c>
      <c r="D75" s="7" t="s">
        <v>877</v>
      </c>
      <c r="E75" s="6" t="s">
        <v>45</v>
      </c>
      <c r="F75" s="7" t="s">
        <v>871</v>
      </c>
      <c r="G75" s="6" t="s">
        <v>872</v>
      </c>
      <c r="H75" s="7" t="s">
        <v>286</v>
      </c>
      <c r="I75" s="4">
        <v>2</v>
      </c>
      <c r="J75" s="4">
        <v>2</v>
      </c>
      <c r="K75" s="4">
        <v>2</v>
      </c>
      <c r="L75" s="6">
        <f>SUM(I75:K75)</f>
        <v>6</v>
      </c>
      <c r="M75" s="30" t="str">
        <f>IF(L75&lt;=5,"BAJO",IF(L75=6,"MEDIO","ALTO"))</f>
        <v>MEDIO</v>
      </c>
    </row>
    <row r="76" spans="1:13" ht="37.5" customHeight="1" x14ac:dyDescent="0.2">
      <c r="A76" s="7" t="s">
        <v>898</v>
      </c>
      <c r="B76" s="17" t="s">
        <v>873</v>
      </c>
      <c r="C76" s="23" t="s">
        <v>874</v>
      </c>
      <c r="D76" s="7" t="s">
        <v>877</v>
      </c>
      <c r="E76" s="6" t="s">
        <v>45</v>
      </c>
      <c r="F76" s="7" t="s">
        <v>871</v>
      </c>
      <c r="G76" s="6" t="s">
        <v>872</v>
      </c>
      <c r="H76" s="7" t="s">
        <v>390</v>
      </c>
      <c r="I76" s="4">
        <v>3</v>
      </c>
      <c r="J76" s="4">
        <v>1</v>
      </c>
      <c r="K76" s="4">
        <v>3</v>
      </c>
      <c r="L76" s="6">
        <f>SUM(I76:K76)</f>
        <v>7</v>
      </c>
      <c r="M76" s="30" t="str">
        <f>IF(L76&lt;=5,"BAJO",IF(L76=6,"MEDIO","ALTO"))</f>
        <v>ALTO</v>
      </c>
    </row>
    <row r="79" spans="1:13" ht="15" thickBot="1" x14ac:dyDescent="0.25"/>
    <row r="80" spans="1:13" x14ac:dyDescent="0.2">
      <c r="M80" s="173" t="s">
        <v>572</v>
      </c>
    </row>
    <row r="81" spans="13:13" x14ac:dyDescent="0.2">
      <c r="M81" s="174"/>
    </row>
    <row r="82" spans="13:13" ht="15" thickBot="1" x14ac:dyDescent="0.25">
      <c r="M82" s="175"/>
    </row>
    <row r="124" spans="1:1" x14ac:dyDescent="0.2">
      <c r="A124" s="124">
        <f>MAX(A8:A123)</f>
        <v>0</v>
      </c>
    </row>
  </sheetData>
  <customSheetViews>
    <customSheetView guid="{D339925F-39FB-4F96-AB51-F6DFCF46C7A0}" scale="90">
      <pane ySplit="7" topLeftCell="A47" activePane="bottomLeft" state="frozen"/>
      <selection pane="bottomLeft" activeCell="M56" sqref="M56:M58"/>
      <pageMargins left="0.7" right="0.7" top="0.75" bottom="0.75" header="0.3" footer="0.3"/>
      <pageSetup orientation="portrait" r:id="rId1"/>
    </customSheetView>
  </customSheetViews>
  <mergeCells count="22">
    <mergeCell ref="A7:M7"/>
    <mergeCell ref="A36:M36"/>
    <mergeCell ref="M80:M82"/>
    <mergeCell ref="M4:M5"/>
    <mergeCell ref="A6:M6"/>
    <mergeCell ref="A73:M73"/>
    <mergeCell ref="A66:M66"/>
    <mergeCell ref="A38:M38"/>
    <mergeCell ref="A43:M43"/>
    <mergeCell ref="A58:M58"/>
    <mergeCell ref="A1:A3"/>
    <mergeCell ref="B1:K2"/>
    <mergeCell ref="B3:K3"/>
    <mergeCell ref="A4:A5"/>
    <mergeCell ref="B4:B5"/>
    <mergeCell ref="C4:C5"/>
    <mergeCell ref="D4:D5"/>
    <mergeCell ref="E4:E5"/>
    <mergeCell ref="F4:F5"/>
    <mergeCell ref="G4:G5"/>
    <mergeCell ref="H4:H5"/>
    <mergeCell ref="I4:L4"/>
  </mergeCells>
  <conditionalFormatting sqref="M64:M65 M8">
    <cfRule type="containsText" dxfId="144" priority="161" operator="containsText" text="Bajo">
      <formula>NOT(ISERROR(SEARCH("Bajo",M8)))</formula>
    </cfRule>
    <cfRule type="containsText" dxfId="143" priority="162" operator="containsText" text="Medio">
      <formula>NOT(ISERROR(SEARCH("Medio",M8)))</formula>
    </cfRule>
    <cfRule type="containsText" dxfId="142" priority="163" operator="containsText" text="Alto">
      <formula>NOT(ISERROR(SEARCH("Alto",M8)))</formula>
    </cfRule>
  </conditionalFormatting>
  <conditionalFormatting sqref="M9">
    <cfRule type="containsText" dxfId="141" priority="158" operator="containsText" text="Bajo">
      <formula>NOT(ISERROR(SEARCH("Bajo",M9)))</formula>
    </cfRule>
    <cfRule type="containsText" dxfId="140" priority="159" operator="containsText" text="Medio">
      <formula>NOT(ISERROR(SEARCH("Medio",M9)))</formula>
    </cfRule>
    <cfRule type="containsText" dxfId="139" priority="160" operator="containsText" text="Alto">
      <formula>NOT(ISERROR(SEARCH("Alto",M9)))</formula>
    </cfRule>
  </conditionalFormatting>
  <conditionalFormatting sqref="M11">
    <cfRule type="containsText" dxfId="138" priority="155" operator="containsText" text="Bajo">
      <formula>NOT(ISERROR(SEARCH("Bajo",M11)))</formula>
    </cfRule>
    <cfRule type="containsText" dxfId="137" priority="156" operator="containsText" text="Medio">
      <formula>NOT(ISERROR(SEARCH("Medio",M11)))</formula>
    </cfRule>
    <cfRule type="containsText" dxfId="136" priority="157" operator="containsText" text="Alto">
      <formula>NOT(ISERROR(SEARCH("Alto",M11)))</formula>
    </cfRule>
  </conditionalFormatting>
  <conditionalFormatting sqref="M12">
    <cfRule type="containsText" dxfId="135" priority="152" operator="containsText" text="Bajo">
      <formula>NOT(ISERROR(SEARCH("Bajo",M12)))</formula>
    </cfRule>
    <cfRule type="containsText" dxfId="134" priority="153" operator="containsText" text="Medio">
      <formula>NOT(ISERROR(SEARCH("Medio",M12)))</formula>
    </cfRule>
    <cfRule type="containsText" dxfId="133" priority="154" operator="containsText" text="Alto">
      <formula>NOT(ISERROR(SEARCH("Alto",M12)))</formula>
    </cfRule>
  </conditionalFormatting>
  <conditionalFormatting sqref="M13">
    <cfRule type="containsText" dxfId="132" priority="149" operator="containsText" text="Bajo">
      <formula>NOT(ISERROR(SEARCH("Bajo",M13)))</formula>
    </cfRule>
    <cfRule type="containsText" dxfId="131" priority="150" operator="containsText" text="Medio">
      <formula>NOT(ISERROR(SEARCH("Medio",M13)))</formula>
    </cfRule>
    <cfRule type="containsText" dxfId="130" priority="151" operator="containsText" text="Alto">
      <formula>NOT(ISERROR(SEARCH("Alto",M13)))</formula>
    </cfRule>
  </conditionalFormatting>
  <conditionalFormatting sqref="M14">
    <cfRule type="containsText" dxfId="129" priority="146" operator="containsText" text="Bajo">
      <formula>NOT(ISERROR(SEARCH("Bajo",M14)))</formula>
    </cfRule>
    <cfRule type="containsText" dxfId="128" priority="147" operator="containsText" text="Medio">
      <formula>NOT(ISERROR(SEARCH("Medio",M14)))</formula>
    </cfRule>
    <cfRule type="containsText" dxfId="127" priority="148" operator="containsText" text="Alto">
      <formula>NOT(ISERROR(SEARCH("Alto",M14)))</formula>
    </cfRule>
  </conditionalFormatting>
  <conditionalFormatting sqref="M39">
    <cfRule type="containsText" dxfId="126" priority="143" operator="containsText" text="Bajo">
      <formula>NOT(ISERROR(SEARCH("Bajo",M39)))</formula>
    </cfRule>
    <cfRule type="containsText" dxfId="125" priority="144" operator="containsText" text="Medio">
      <formula>NOT(ISERROR(SEARCH("Medio",M39)))</formula>
    </cfRule>
    <cfRule type="containsText" dxfId="124" priority="145" operator="containsText" text="Alto">
      <formula>NOT(ISERROR(SEARCH("Alto",M39)))</formula>
    </cfRule>
  </conditionalFormatting>
  <conditionalFormatting sqref="M40">
    <cfRule type="containsText" dxfId="123" priority="140" operator="containsText" text="Bajo">
      <formula>NOT(ISERROR(SEARCH("Bajo",M40)))</formula>
    </cfRule>
    <cfRule type="containsText" dxfId="122" priority="141" operator="containsText" text="Medio">
      <formula>NOT(ISERROR(SEARCH("Medio",M40)))</formula>
    </cfRule>
    <cfRule type="containsText" dxfId="121" priority="142" operator="containsText" text="Alto">
      <formula>NOT(ISERROR(SEARCH("Alto",M40)))</formula>
    </cfRule>
  </conditionalFormatting>
  <conditionalFormatting sqref="M41">
    <cfRule type="containsText" dxfId="120" priority="137" operator="containsText" text="Bajo">
      <formula>NOT(ISERROR(SEARCH("Bajo",M41)))</formula>
    </cfRule>
    <cfRule type="containsText" dxfId="119" priority="138" operator="containsText" text="Medio">
      <formula>NOT(ISERROR(SEARCH("Medio",M41)))</formula>
    </cfRule>
    <cfRule type="containsText" dxfId="118" priority="139" operator="containsText" text="Alto">
      <formula>NOT(ISERROR(SEARCH("Alto",M41)))</formula>
    </cfRule>
  </conditionalFormatting>
  <conditionalFormatting sqref="M42">
    <cfRule type="containsText" dxfId="117" priority="134" operator="containsText" text="Bajo">
      <formula>NOT(ISERROR(SEARCH("Bajo",M42)))</formula>
    </cfRule>
    <cfRule type="containsText" dxfId="116" priority="135" operator="containsText" text="Medio">
      <formula>NOT(ISERROR(SEARCH("Medio",M42)))</formula>
    </cfRule>
    <cfRule type="containsText" dxfId="115" priority="136" operator="containsText" text="Alto">
      <formula>NOT(ISERROR(SEARCH("Alto",M42)))</formula>
    </cfRule>
  </conditionalFormatting>
  <conditionalFormatting sqref="M44">
    <cfRule type="containsText" dxfId="114" priority="131" operator="containsText" text="Bajo">
      <formula>NOT(ISERROR(SEARCH("Bajo",M44)))</formula>
    </cfRule>
    <cfRule type="containsText" dxfId="113" priority="132" operator="containsText" text="Medio">
      <formula>NOT(ISERROR(SEARCH("Medio",M44)))</formula>
    </cfRule>
    <cfRule type="containsText" dxfId="112" priority="133" operator="containsText" text="Alto">
      <formula>NOT(ISERROR(SEARCH("Alto",M44)))</formula>
    </cfRule>
  </conditionalFormatting>
  <conditionalFormatting sqref="M45">
    <cfRule type="containsText" dxfId="111" priority="128" operator="containsText" text="Bajo">
      <formula>NOT(ISERROR(SEARCH("Bajo",M45)))</formula>
    </cfRule>
    <cfRule type="containsText" dxfId="110" priority="129" operator="containsText" text="Medio">
      <formula>NOT(ISERROR(SEARCH("Medio",M45)))</formula>
    </cfRule>
    <cfRule type="containsText" dxfId="109" priority="130" operator="containsText" text="Alto">
      <formula>NOT(ISERROR(SEARCH("Alto",M45)))</formula>
    </cfRule>
  </conditionalFormatting>
  <conditionalFormatting sqref="M46">
    <cfRule type="containsText" dxfId="108" priority="125" operator="containsText" text="Bajo">
      <formula>NOT(ISERROR(SEARCH("Bajo",M46)))</formula>
    </cfRule>
    <cfRule type="containsText" dxfId="107" priority="126" operator="containsText" text="Medio">
      <formula>NOT(ISERROR(SEARCH("Medio",M46)))</formula>
    </cfRule>
    <cfRule type="containsText" dxfId="106" priority="127" operator="containsText" text="Alto">
      <formula>NOT(ISERROR(SEARCH("Alto",M46)))</formula>
    </cfRule>
  </conditionalFormatting>
  <conditionalFormatting sqref="M47">
    <cfRule type="containsText" dxfId="105" priority="122" operator="containsText" text="Bajo">
      <formula>NOT(ISERROR(SEARCH("Bajo",M47)))</formula>
    </cfRule>
    <cfRule type="containsText" dxfId="104" priority="123" operator="containsText" text="Medio">
      <formula>NOT(ISERROR(SEARCH("Medio",M47)))</formula>
    </cfRule>
    <cfRule type="containsText" dxfId="103" priority="124" operator="containsText" text="Alto">
      <formula>NOT(ISERROR(SEARCH("Alto",M47)))</formula>
    </cfRule>
  </conditionalFormatting>
  <conditionalFormatting sqref="M48">
    <cfRule type="containsText" dxfId="102" priority="119" operator="containsText" text="Bajo">
      <formula>NOT(ISERROR(SEARCH("Bajo",M48)))</formula>
    </cfRule>
    <cfRule type="containsText" dxfId="101" priority="120" operator="containsText" text="Medio">
      <formula>NOT(ISERROR(SEARCH("Medio",M48)))</formula>
    </cfRule>
    <cfRule type="containsText" dxfId="100" priority="121" operator="containsText" text="Alto">
      <formula>NOT(ISERROR(SEARCH("Alto",M48)))</formula>
    </cfRule>
  </conditionalFormatting>
  <conditionalFormatting sqref="M49">
    <cfRule type="containsText" dxfId="99" priority="116" operator="containsText" text="Bajo">
      <formula>NOT(ISERROR(SEARCH("Bajo",M49)))</formula>
    </cfRule>
    <cfRule type="containsText" dxfId="98" priority="117" operator="containsText" text="Medio">
      <formula>NOT(ISERROR(SEARCH("Medio",M49)))</formula>
    </cfRule>
    <cfRule type="containsText" dxfId="97" priority="118" operator="containsText" text="Alto">
      <formula>NOT(ISERROR(SEARCH("Alto",M49)))</formula>
    </cfRule>
  </conditionalFormatting>
  <conditionalFormatting sqref="M50">
    <cfRule type="containsText" dxfId="96" priority="113" operator="containsText" text="Bajo">
      <formula>NOT(ISERROR(SEARCH("Bajo",M50)))</formula>
    </cfRule>
    <cfRule type="containsText" dxfId="95" priority="114" operator="containsText" text="Medio">
      <formula>NOT(ISERROR(SEARCH("Medio",M50)))</formula>
    </cfRule>
    <cfRule type="containsText" dxfId="94" priority="115" operator="containsText" text="Alto">
      <formula>NOT(ISERROR(SEARCH("Alto",M50)))</formula>
    </cfRule>
  </conditionalFormatting>
  <conditionalFormatting sqref="M51">
    <cfRule type="containsText" dxfId="93" priority="110" operator="containsText" text="Bajo">
      <formula>NOT(ISERROR(SEARCH("Bajo",M51)))</formula>
    </cfRule>
    <cfRule type="containsText" dxfId="92" priority="111" operator="containsText" text="Medio">
      <formula>NOT(ISERROR(SEARCH("Medio",M51)))</formula>
    </cfRule>
    <cfRule type="containsText" dxfId="91" priority="112" operator="containsText" text="Alto">
      <formula>NOT(ISERROR(SEARCH("Alto",M51)))</formula>
    </cfRule>
  </conditionalFormatting>
  <conditionalFormatting sqref="M52">
    <cfRule type="containsText" dxfId="90" priority="104" operator="containsText" text="Bajo">
      <formula>NOT(ISERROR(SEARCH("Bajo",M52)))</formula>
    </cfRule>
    <cfRule type="containsText" dxfId="89" priority="105" operator="containsText" text="Medio">
      <formula>NOT(ISERROR(SEARCH("Medio",M52)))</formula>
    </cfRule>
    <cfRule type="containsText" dxfId="88" priority="106" operator="containsText" text="Alto">
      <formula>NOT(ISERROR(SEARCH("Alto",M52)))</formula>
    </cfRule>
  </conditionalFormatting>
  <conditionalFormatting sqref="M53">
    <cfRule type="containsText" dxfId="87" priority="101" operator="containsText" text="Bajo">
      <formula>NOT(ISERROR(SEARCH("Bajo",M53)))</formula>
    </cfRule>
    <cfRule type="containsText" dxfId="86" priority="102" operator="containsText" text="Medio">
      <formula>NOT(ISERROR(SEARCH("Medio",M53)))</formula>
    </cfRule>
    <cfRule type="containsText" dxfId="85" priority="103" operator="containsText" text="Alto">
      <formula>NOT(ISERROR(SEARCH("Alto",M53)))</formula>
    </cfRule>
  </conditionalFormatting>
  <conditionalFormatting sqref="M54">
    <cfRule type="containsText" dxfId="84" priority="98" operator="containsText" text="Bajo">
      <formula>NOT(ISERROR(SEARCH("Bajo",M54)))</formula>
    </cfRule>
    <cfRule type="containsText" dxfId="83" priority="99" operator="containsText" text="Medio">
      <formula>NOT(ISERROR(SEARCH("Medio",M54)))</formula>
    </cfRule>
    <cfRule type="containsText" dxfId="82" priority="100" operator="containsText" text="Alto">
      <formula>NOT(ISERROR(SEARCH("Alto",M54)))</formula>
    </cfRule>
  </conditionalFormatting>
  <conditionalFormatting sqref="M55">
    <cfRule type="containsText" dxfId="81" priority="95" operator="containsText" text="Bajo">
      <formula>NOT(ISERROR(SEARCH("Bajo",M55)))</formula>
    </cfRule>
    <cfRule type="containsText" dxfId="80" priority="96" operator="containsText" text="Medio">
      <formula>NOT(ISERROR(SEARCH("Medio",M55)))</formula>
    </cfRule>
    <cfRule type="containsText" dxfId="79" priority="97" operator="containsText" text="Alto">
      <formula>NOT(ISERROR(SEARCH("Alto",M55)))</formula>
    </cfRule>
  </conditionalFormatting>
  <conditionalFormatting sqref="M67">
    <cfRule type="containsText" dxfId="78" priority="92" operator="containsText" text="Bajo">
      <formula>NOT(ISERROR(SEARCH("Bajo",M67)))</formula>
    </cfRule>
    <cfRule type="containsText" dxfId="77" priority="93" operator="containsText" text="Medio">
      <formula>NOT(ISERROR(SEARCH("Medio",M67)))</formula>
    </cfRule>
    <cfRule type="containsText" dxfId="76" priority="94" operator="containsText" text="Alto">
      <formula>NOT(ISERROR(SEARCH("Alto",M67)))</formula>
    </cfRule>
  </conditionalFormatting>
  <conditionalFormatting sqref="M69">
    <cfRule type="containsText" dxfId="75" priority="89" operator="containsText" text="Bajo">
      <formula>NOT(ISERROR(SEARCH("Bajo",M69)))</formula>
    </cfRule>
    <cfRule type="containsText" dxfId="74" priority="90" operator="containsText" text="Medio">
      <formula>NOT(ISERROR(SEARCH("Medio",M69)))</formula>
    </cfRule>
    <cfRule type="containsText" dxfId="73" priority="91" operator="containsText" text="Alto">
      <formula>NOT(ISERROR(SEARCH("Alto",M69)))</formula>
    </cfRule>
  </conditionalFormatting>
  <conditionalFormatting sqref="M68">
    <cfRule type="containsText" dxfId="72" priority="86" operator="containsText" text="Bajo">
      <formula>NOT(ISERROR(SEARCH("Bajo",M68)))</formula>
    </cfRule>
    <cfRule type="containsText" dxfId="71" priority="87" operator="containsText" text="Medio">
      <formula>NOT(ISERROR(SEARCH("Medio",M68)))</formula>
    </cfRule>
    <cfRule type="containsText" dxfId="70" priority="88" operator="containsText" text="Alto">
      <formula>NOT(ISERROR(SEARCH("Alto",M68)))</formula>
    </cfRule>
  </conditionalFormatting>
  <conditionalFormatting sqref="M10">
    <cfRule type="containsText" dxfId="69" priority="83" operator="containsText" text="Bajo">
      <formula>NOT(ISERROR(SEARCH("Bajo",M10)))</formula>
    </cfRule>
    <cfRule type="containsText" dxfId="68" priority="84" operator="containsText" text="Medio">
      <formula>NOT(ISERROR(SEARCH("Medio",M10)))</formula>
    </cfRule>
    <cfRule type="containsText" dxfId="67" priority="85" operator="containsText" text="Alto">
      <formula>NOT(ISERROR(SEARCH("Alto",M10)))</formula>
    </cfRule>
  </conditionalFormatting>
  <conditionalFormatting sqref="M62">
    <cfRule type="containsText" dxfId="66" priority="59" operator="containsText" text="Bajo">
      <formula>NOT(ISERROR(SEARCH("Bajo",M62)))</formula>
    </cfRule>
    <cfRule type="containsText" dxfId="65" priority="60" operator="containsText" text="Medio">
      <formula>NOT(ISERROR(SEARCH("Medio",M62)))</formula>
    </cfRule>
    <cfRule type="containsText" dxfId="64" priority="61" operator="containsText" text="Alto">
      <formula>NOT(ISERROR(SEARCH("Alto",M62)))</formula>
    </cfRule>
  </conditionalFormatting>
  <conditionalFormatting sqref="M71">
    <cfRule type="containsText" dxfId="63" priority="77" operator="containsText" text="Bajo">
      <formula>NOT(ISERROR(SEARCH("Bajo",M71)))</formula>
    </cfRule>
    <cfRule type="containsText" dxfId="62" priority="78" operator="containsText" text="Medio">
      <formula>NOT(ISERROR(SEARCH("Medio",M71)))</formula>
    </cfRule>
    <cfRule type="containsText" dxfId="61" priority="79" operator="containsText" text="Alto">
      <formula>NOT(ISERROR(SEARCH("Alto",M71)))</formula>
    </cfRule>
  </conditionalFormatting>
  <conditionalFormatting sqref="M59">
    <cfRule type="containsText" dxfId="60" priority="71" operator="containsText" text="Bajo">
      <formula>NOT(ISERROR(SEARCH("Bajo",M59)))</formula>
    </cfRule>
    <cfRule type="containsText" dxfId="59" priority="72" operator="containsText" text="Medio">
      <formula>NOT(ISERROR(SEARCH("Medio",M59)))</formula>
    </cfRule>
    <cfRule type="containsText" dxfId="58" priority="73" operator="containsText" text="Alto">
      <formula>NOT(ISERROR(SEARCH("Alto",M59)))</formula>
    </cfRule>
  </conditionalFormatting>
  <conditionalFormatting sqref="M60">
    <cfRule type="containsText" dxfId="57" priority="65" operator="containsText" text="Bajo">
      <formula>NOT(ISERROR(SEARCH("Bajo",M60)))</formula>
    </cfRule>
    <cfRule type="containsText" dxfId="56" priority="66" operator="containsText" text="Medio">
      <formula>NOT(ISERROR(SEARCH("Medio",M60)))</formula>
    </cfRule>
    <cfRule type="containsText" dxfId="55" priority="67" operator="containsText" text="Alto">
      <formula>NOT(ISERROR(SEARCH("Alto",M60)))</formula>
    </cfRule>
  </conditionalFormatting>
  <conditionalFormatting sqref="M61">
    <cfRule type="containsText" dxfId="54" priority="62" operator="containsText" text="Bajo">
      <formula>NOT(ISERROR(SEARCH("Bajo",M61)))</formula>
    </cfRule>
    <cfRule type="containsText" dxfId="53" priority="63" operator="containsText" text="Medio">
      <formula>NOT(ISERROR(SEARCH("Medio",M61)))</formula>
    </cfRule>
    <cfRule type="containsText" dxfId="52" priority="64" operator="containsText" text="Alto">
      <formula>NOT(ISERROR(SEARCH("Alto",M61)))</formula>
    </cfRule>
  </conditionalFormatting>
  <conditionalFormatting sqref="M63">
    <cfRule type="containsText" dxfId="51" priority="56" operator="containsText" text="Bajo">
      <formula>NOT(ISERROR(SEARCH("Bajo",M63)))</formula>
    </cfRule>
    <cfRule type="containsText" dxfId="50" priority="57" operator="containsText" text="Medio">
      <formula>NOT(ISERROR(SEARCH("Medio",M63)))</formula>
    </cfRule>
    <cfRule type="containsText" dxfId="49" priority="58" operator="containsText" text="Alto">
      <formula>NOT(ISERROR(SEARCH("Alto",M63)))</formula>
    </cfRule>
  </conditionalFormatting>
  <conditionalFormatting sqref="M74:M76">
    <cfRule type="cellIs" dxfId="48" priority="52" operator="equal">
      <formula>"ALTO"</formula>
    </cfRule>
  </conditionalFormatting>
  <conditionalFormatting sqref="M74:M76">
    <cfRule type="cellIs" dxfId="47" priority="50" operator="equal">
      <formula>"BAJO"</formula>
    </cfRule>
    <cfRule type="cellIs" dxfId="46" priority="51" operator="equal">
      <formula>"MEDIO"</formula>
    </cfRule>
  </conditionalFormatting>
  <conditionalFormatting sqref="M37">
    <cfRule type="containsText" dxfId="45" priority="44" operator="containsText" text="Bajo">
      <formula>NOT(ISERROR(SEARCH("Bajo",M37)))</formula>
    </cfRule>
    <cfRule type="containsText" dxfId="44" priority="45" operator="containsText" text="Medio">
      <formula>NOT(ISERROR(SEARCH("Medio",M37)))</formula>
    </cfRule>
    <cfRule type="containsText" dxfId="43" priority="46" operator="containsText" text="Alto">
      <formula>NOT(ISERROR(SEARCH("Alto",M37)))</formula>
    </cfRule>
  </conditionalFormatting>
  <conditionalFormatting sqref="M16:M18">
    <cfRule type="cellIs" dxfId="42" priority="16" operator="equal">
      <formula>"ALTO"</formula>
    </cfRule>
  </conditionalFormatting>
  <conditionalFormatting sqref="M15:M18">
    <cfRule type="cellIs" dxfId="41" priority="14" operator="equal">
      <formula>"BAJO"</formula>
    </cfRule>
    <cfRule type="cellIs" dxfId="40" priority="15" operator="equal">
      <formula>"MEDIO"</formula>
    </cfRule>
  </conditionalFormatting>
  <conditionalFormatting sqref="M15">
    <cfRule type="cellIs" dxfId="39" priority="13" operator="equal">
      <formula>"ALTO"</formula>
    </cfRule>
  </conditionalFormatting>
  <conditionalFormatting sqref="M19:M22">
    <cfRule type="containsText" dxfId="38" priority="43" operator="containsText" text="Medio">
      <formula>NOT(ISERROR(SEARCH("Medio",#REF!)))</formula>
    </cfRule>
  </conditionalFormatting>
  <conditionalFormatting sqref="M19:M22">
    <cfRule type="containsText" dxfId="37" priority="42" operator="containsText" text="Alto">
      <formula>NOT(ISERROR(SEARCH("Alto",#REF!)))</formula>
    </cfRule>
  </conditionalFormatting>
  <conditionalFormatting sqref="M19:M22">
    <cfRule type="containsText" dxfId="36" priority="41" operator="containsText" text="Bajo">
      <formula>NOT(ISERROR(SEARCH("Bajo",#REF!)))</formula>
    </cfRule>
  </conditionalFormatting>
  <conditionalFormatting sqref="M23:M25">
    <cfRule type="containsText" dxfId="35" priority="40" operator="containsText" text="Medio">
      <formula>NOT(ISERROR(SEARCH("Medio",#REF!)))</formula>
    </cfRule>
  </conditionalFormatting>
  <conditionalFormatting sqref="M23:M25">
    <cfRule type="containsText" dxfId="34" priority="39" operator="containsText" text="Alto">
      <formula>NOT(ISERROR(SEARCH("Alto",#REF!)))</formula>
    </cfRule>
  </conditionalFormatting>
  <conditionalFormatting sqref="M23:M25">
    <cfRule type="containsText" dxfId="33" priority="38" operator="containsText" text="Bajo">
      <formula>NOT(ISERROR(SEARCH("Bajo",#REF!)))</formula>
    </cfRule>
  </conditionalFormatting>
  <conditionalFormatting sqref="M26:M28">
    <cfRule type="containsText" dxfId="32" priority="35" operator="containsText" text="Bajo">
      <formula>NOT(ISERROR(SEARCH("Bajo",#REF!)))</formula>
    </cfRule>
    <cfRule type="containsText" dxfId="31" priority="36" operator="containsText" text="Medio">
      <formula>NOT(ISERROR(SEARCH("Medio",#REF!)))</formula>
    </cfRule>
    <cfRule type="containsText" dxfId="30" priority="37" operator="containsText" text="Alto">
      <formula>NOT(ISERROR(SEARCH("Alto",#REF!)))</formula>
    </cfRule>
  </conditionalFormatting>
  <conditionalFormatting sqref="M31">
    <cfRule type="containsText" dxfId="29" priority="32" operator="containsText" text="Bajo">
      <formula>NOT(ISERROR(SEARCH("Bajo",#REF!)))</formula>
    </cfRule>
    <cfRule type="containsText" dxfId="28" priority="33" operator="containsText" text="Medio">
      <formula>NOT(ISERROR(SEARCH("Medio",#REF!)))</formula>
    </cfRule>
    <cfRule type="containsText" dxfId="27" priority="34" operator="containsText" text="Alto">
      <formula>NOT(ISERROR(SEARCH("Alto",#REF!)))</formula>
    </cfRule>
  </conditionalFormatting>
  <conditionalFormatting sqref="M30">
    <cfRule type="containsText" dxfId="26" priority="29" operator="containsText" text="Bajo">
      <formula>NOT(ISERROR(SEARCH("Bajo",#REF!)))</formula>
    </cfRule>
    <cfRule type="containsText" dxfId="25" priority="30" operator="containsText" text="Medio">
      <formula>NOT(ISERROR(SEARCH("Medio",#REF!)))</formula>
    </cfRule>
    <cfRule type="containsText" dxfId="24" priority="31" operator="containsText" text="Alto">
      <formula>NOT(ISERROR(SEARCH("Alto",#REF!)))</formula>
    </cfRule>
  </conditionalFormatting>
  <conditionalFormatting sqref="M29">
    <cfRule type="containsText" dxfId="23" priority="26" operator="containsText" text="Bajo">
      <formula>NOT(ISERROR(SEARCH("Bajo",#REF!)))</formula>
    </cfRule>
    <cfRule type="containsText" dxfId="22" priority="27" operator="containsText" text="Medio">
      <formula>NOT(ISERROR(SEARCH("Medio",#REF!)))</formula>
    </cfRule>
    <cfRule type="containsText" dxfId="21" priority="28" operator="containsText" text="Alto">
      <formula>NOT(ISERROR(SEARCH("Alto",#REF!)))</formula>
    </cfRule>
  </conditionalFormatting>
  <conditionalFormatting sqref="M32:M33">
    <cfRule type="containsText" dxfId="20" priority="23" operator="containsText" text="Bajo">
      <formula>NOT(ISERROR(SEARCH("Bajo",#REF!)))</formula>
    </cfRule>
    <cfRule type="containsText" dxfId="19" priority="24" operator="containsText" text="Medio">
      <formula>NOT(ISERROR(SEARCH("Medio",#REF!)))</formula>
    </cfRule>
    <cfRule type="containsText" dxfId="18" priority="25" operator="containsText" text="Alto">
      <formula>NOT(ISERROR(SEARCH("Alto",#REF!)))</formula>
    </cfRule>
  </conditionalFormatting>
  <conditionalFormatting sqref="M34">
    <cfRule type="containsText" dxfId="17" priority="20" operator="containsText" text="Bajo">
      <formula>NOT(ISERROR(SEARCH("Bajo",#REF!)))</formula>
    </cfRule>
    <cfRule type="containsText" dxfId="16" priority="21" operator="containsText" text="Medio">
      <formula>NOT(ISERROR(SEARCH("Medio",#REF!)))</formula>
    </cfRule>
    <cfRule type="containsText" dxfId="15" priority="22" operator="containsText" text="Alto">
      <formula>NOT(ISERROR(SEARCH("Alto",#REF!)))</formula>
    </cfRule>
  </conditionalFormatting>
  <conditionalFormatting sqref="M35">
    <cfRule type="containsText" dxfId="14" priority="17" operator="containsText" text="Bajo">
      <formula>NOT(ISERROR(SEARCH("Bajo",#REF!)))</formula>
    </cfRule>
    <cfRule type="containsText" dxfId="13" priority="18" operator="containsText" text="Medio">
      <formula>NOT(ISERROR(SEARCH("Medio",#REF!)))</formula>
    </cfRule>
    <cfRule type="containsText" dxfId="12" priority="19" operator="containsText" text="Alto">
      <formula>NOT(ISERROR(SEARCH("Alto",#REF!)))</formula>
    </cfRule>
  </conditionalFormatting>
  <conditionalFormatting sqref="M56:M57">
    <cfRule type="cellIs" dxfId="11" priority="9" operator="equal">
      <formula>"ALTO"</formula>
    </cfRule>
  </conditionalFormatting>
  <conditionalFormatting sqref="M56:M57">
    <cfRule type="cellIs" dxfId="10" priority="7" operator="equal">
      <formula>"BAJO"</formula>
    </cfRule>
    <cfRule type="cellIs" dxfId="9" priority="8" operator="equal">
      <formula>"MEDIO"</formula>
    </cfRule>
  </conditionalFormatting>
  <conditionalFormatting sqref="M70">
    <cfRule type="containsText" dxfId="8" priority="4" operator="containsText" text="Bajo">
      <formula>NOT(ISERROR(SEARCH("Bajo",M70)))</formula>
    </cfRule>
    <cfRule type="containsText" dxfId="7" priority="5" operator="containsText" text="Medio">
      <formula>NOT(ISERROR(SEARCH("Medio",M70)))</formula>
    </cfRule>
    <cfRule type="containsText" dxfId="6" priority="6" operator="containsText" text="Alto">
      <formula>NOT(ISERROR(SEARCH("Alto",M70)))</formula>
    </cfRule>
  </conditionalFormatting>
  <conditionalFormatting sqref="M72">
    <cfRule type="containsText" dxfId="5" priority="1" operator="containsText" text="Bajo">
      <formula>NOT(ISERROR(SEARCH("Bajo",M72)))</formula>
    </cfRule>
    <cfRule type="containsText" dxfId="4" priority="2" operator="containsText" text="Medio">
      <formula>NOT(ISERROR(SEARCH("Medio",M72)))</formula>
    </cfRule>
    <cfRule type="containsText" dxfId="3" priority="3" operator="containsText" text="Alto">
      <formula>NOT(ISERROR(SEARCH("Alto",M72)))</formula>
    </cfRule>
  </conditionalFormatting>
  <dataValidations count="1">
    <dataValidation type="list" allowBlank="1" showInputMessage="1" showErrorMessage="1" sqref="E56:E57">
      <formula1>$AE$5:$AE$6</formula1>
    </dataValidation>
  </dataValidations>
  <hyperlinks>
    <hyperlink ref="M80:M82" location="INDICE!A1" display="Indice"/>
    <hyperlink ref="M56:M57" location="INDICE!A1" display="Indice"/>
  </hyperlinks>
  <pageMargins left="0.7" right="0.7" top="0.75" bottom="0.75" header="0.3" footer="0.3"/>
  <pageSetup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
  <sheetViews>
    <sheetView workbookViewId="0"/>
  </sheetViews>
  <sheetFormatPr baseColWidth="10" defaultRowHeight="15" x14ac:dyDescent="0.25"/>
  <sheetData/>
  <customSheetViews>
    <customSheetView guid="{D339925F-39FB-4F96-AB51-F6DFCF46C7A0}" state="hidden">
      <pageMargins left="0.7" right="0.7" top="0.75" bottom="0.75" header="0.3" footer="0.3"/>
    </customSheetView>
  </customSheetView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3" tint="-0.249977111117893"/>
  </sheetPr>
  <dimension ref="A1:M98"/>
  <sheetViews>
    <sheetView workbookViewId="0">
      <selection activeCell="F18" sqref="F18"/>
    </sheetView>
  </sheetViews>
  <sheetFormatPr baseColWidth="10" defaultRowHeight="15" x14ac:dyDescent="0.25"/>
  <cols>
    <col min="1" max="1" width="15.5703125" style="125" customWidth="1"/>
    <col min="2" max="2" width="27.28515625" customWidth="1"/>
    <col min="3" max="3" width="48.140625" customWidth="1"/>
    <col min="4" max="4" width="20.7109375" customWidth="1"/>
    <col min="5" max="5" width="15.42578125" customWidth="1"/>
    <col min="6" max="6" width="26.140625" customWidth="1"/>
    <col min="7" max="7" width="25" customWidth="1"/>
    <col min="8" max="8" width="16.28515625" customWidth="1"/>
    <col min="9" max="9" width="12.140625" customWidth="1"/>
    <col min="10" max="10" width="18.28515625" customWidth="1"/>
    <col min="11" max="11" width="15.140625" customWidth="1"/>
    <col min="12" max="12" width="14.85546875" customWidth="1"/>
    <col min="13" max="13" width="19.140625" customWidth="1"/>
  </cols>
  <sheetData>
    <row r="1" spans="1:13" ht="36" customHeight="1" x14ac:dyDescent="0.25">
      <c r="A1" s="178"/>
      <c r="B1" s="180" t="s">
        <v>0</v>
      </c>
      <c r="C1" s="181"/>
      <c r="D1" s="181"/>
      <c r="E1" s="181"/>
      <c r="F1" s="181"/>
      <c r="G1" s="181"/>
      <c r="H1" s="181"/>
      <c r="I1" s="181"/>
      <c r="J1" s="181"/>
      <c r="K1" s="182"/>
      <c r="L1" s="35" t="s">
        <v>1</v>
      </c>
      <c r="M1" s="131" t="s">
        <v>643</v>
      </c>
    </row>
    <row r="2" spans="1:13" ht="21" customHeight="1" x14ac:dyDescent="0.25">
      <c r="A2" s="178"/>
      <c r="B2" s="183"/>
      <c r="C2" s="184"/>
      <c r="D2" s="184"/>
      <c r="E2" s="184"/>
      <c r="F2" s="184"/>
      <c r="G2" s="184"/>
      <c r="H2" s="184"/>
      <c r="I2" s="184"/>
      <c r="J2" s="184"/>
      <c r="K2" s="185"/>
      <c r="L2" s="35" t="s">
        <v>3</v>
      </c>
      <c r="M2" s="33" t="s">
        <v>4</v>
      </c>
    </row>
    <row r="3" spans="1:13" ht="30" customHeight="1" x14ac:dyDescent="0.25">
      <c r="A3" s="179"/>
      <c r="B3" s="186" t="s">
        <v>5</v>
      </c>
      <c r="C3" s="187"/>
      <c r="D3" s="187"/>
      <c r="E3" s="187"/>
      <c r="F3" s="187"/>
      <c r="G3" s="187"/>
      <c r="H3" s="187"/>
      <c r="I3" s="187"/>
      <c r="J3" s="187"/>
      <c r="K3" s="188"/>
      <c r="L3" s="113" t="s">
        <v>6</v>
      </c>
      <c r="M3" s="34" t="s">
        <v>7</v>
      </c>
    </row>
    <row r="4" spans="1:13" ht="15.75" x14ac:dyDescent="0.25">
      <c r="A4" s="176" t="s">
        <v>8</v>
      </c>
      <c r="B4" s="189" t="s">
        <v>9</v>
      </c>
      <c r="C4" s="190" t="s">
        <v>10</v>
      </c>
      <c r="D4" s="190" t="s">
        <v>11</v>
      </c>
      <c r="E4" s="189" t="s">
        <v>12</v>
      </c>
      <c r="F4" s="189" t="s">
        <v>13</v>
      </c>
      <c r="G4" s="189" t="s">
        <v>14</v>
      </c>
      <c r="H4" s="189" t="s">
        <v>541</v>
      </c>
      <c r="I4" s="189" t="s">
        <v>261</v>
      </c>
      <c r="J4" s="190"/>
      <c r="K4" s="190"/>
      <c r="L4" s="190"/>
      <c r="M4" s="176" t="s">
        <v>260</v>
      </c>
    </row>
    <row r="5" spans="1:13" ht="30" x14ac:dyDescent="0.25">
      <c r="A5" s="176"/>
      <c r="B5" s="189"/>
      <c r="C5" s="190"/>
      <c r="D5" s="190"/>
      <c r="E5" s="189"/>
      <c r="F5" s="189"/>
      <c r="G5" s="189"/>
      <c r="H5" s="189"/>
      <c r="I5" s="122" t="s">
        <v>19</v>
      </c>
      <c r="J5" s="122" t="s">
        <v>20</v>
      </c>
      <c r="K5" s="122" t="s">
        <v>21</v>
      </c>
      <c r="L5" s="123" t="s">
        <v>22</v>
      </c>
      <c r="M5" s="176"/>
    </row>
    <row r="6" spans="1:13" ht="18" x14ac:dyDescent="0.25">
      <c r="A6" s="177" t="s">
        <v>25</v>
      </c>
      <c r="B6" s="177"/>
      <c r="C6" s="177"/>
      <c r="D6" s="177"/>
      <c r="E6" s="177"/>
      <c r="F6" s="177"/>
      <c r="G6" s="177"/>
      <c r="H6" s="177"/>
      <c r="I6" s="177"/>
      <c r="J6" s="177"/>
      <c r="K6" s="177"/>
      <c r="L6" s="177"/>
      <c r="M6" s="177"/>
    </row>
    <row r="7" spans="1:13" x14ac:dyDescent="0.25">
      <c r="A7" s="206" t="s">
        <v>311</v>
      </c>
      <c r="B7" s="207"/>
      <c r="C7" s="207"/>
      <c r="D7" s="207"/>
      <c r="E7" s="207"/>
      <c r="F7" s="207"/>
      <c r="G7" s="207"/>
      <c r="H7" s="207"/>
      <c r="I7" s="207"/>
      <c r="J7" s="207"/>
      <c r="K7" s="207"/>
      <c r="L7" s="207"/>
      <c r="M7" s="207"/>
    </row>
    <row r="8" spans="1:13" ht="25.5" x14ac:dyDescent="0.25">
      <c r="A8" s="72" t="s">
        <v>780</v>
      </c>
      <c r="B8" s="72" t="s">
        <v>798</v>
      </c>
      <c r="C8" s="7" t="s">
        <v>799</v>
      </c>
      <c r="D8" s="24" t="s">
        <v>790</v>
      </c>
      <c r="E8" s="24" t="s">
        <v>791</v>
      </c>
      <c r="F8" s="24" t="s">
        <v>800</v>
      </c>
      <c r="G8" s="24" t="s">
        <v>801</v>
      </c>
      <c r="H8" s="24" t="s">
        <v>390</v>
      </c>
      <c r="I8" s="38">
        <v>1</v>
      </c>
      <c r="J8" s="38">
        <v>1</v>
      </c>
      <c r="K8" s="38">
        <v>3</v>
      </c>
      <c r="L8" s="38">
        <f>SUM(I8:K8)</f>
        <v>5</v>
      </c>
      <c r="M8" s="39" t="str">
        <f>IF(L8&lt;=5,"BAJO",IF(L8=6,"MEDIO","ALTO"))</f>
        <v>BAJO</v>
      </c>
    </row>
    <row r="9" spans="1:13" ht="38.25" x14ac:dyDescent="0.25">
      <c r="A9" s="72" t="s">
        <v>781</v>
      </c>
      <c r="B9" s="72" t="s">
        <v>805</v>
      </c>
      <c r="C9" s="7" t="s">
        <v>806</v>
      </c>
      <c r="D9" s="24" t="s">
        <v>790</v>
      </c>
      <c r="E9" s="24" t="s">
        <v>791</v>
      </c>
      <c r="F9" s="24" t="s">
        <v>800</v>
      </c>
      <c r="G9" s="24" t="s">
        <v>807</v>
      </c>
      <c r="H9" s="24" t="s">
        <v>390</v>
      </c>
      <c r="I9" s="38">
        <v>2</v>
      </c>
      <c r="J9" s="38">
        <v>1</v>
      </c>
      <c r="K9" s="38">
        <v>2</v>
      </c>
      <c r="L9" s="38">
        <f t="shared" ref="L9:L14" si="0">SUM(I9:K9)</f>
        <v>5</v>
      </c>
      <c r="M9" s="39" t="str">
        <f t="shared" ref="M9:M14" si="1">IF(L9&lt;=5,"BAJO",IF(L9=6,"MEDIO","ALTO"))</f>
        <v>BAJO</v>
      </c>
    </row>
    <row r="10" spans="1:13" ht="38.25" x14ac:dyDescent="0.25">
      <c r="A10" s="72" t="s">
        <v>782</v>
      </c>
      <c r="B10" s="87" t="s">
        <v>802</v>
      </c>
      <c r="C10" s="84" t="s">
        <v>808</v>
      </c>
      <c r="D10" s="82" t="s">
        <v>810</v>
      </c>
      <c r="E10" s="82" t="s">
        <v>791</v>
      </c>
      <c r="F10" s="82" t="s">
        <v>807</v>
      </c>
      <c r="G10" s="82" t="s">
        <v>801</v>
      </c>
      <c r="H10" s="82" t="s">
        <v>390</v>
      </c>
      <c r="I10" s="88">
        <v>3</v>
      </c>
      <c r="J10" s="88">
        <v>3</v>
      </c>
      <c r="K10" s="88">
        <v>3</v>
      </c>
      <c r="L10" s="38">
        <f t="shared" si="0"/>
        <v>9</v>
      </c>
      <c r="M10" s="39" t="str">
        <f t="shared" si="1"/>
        <v>ALTO</v>
      </c>
    </row>
    <row r="11" spans="1:13" ht="38.25" x14ac:dyDescent="0.25">
      <c r="A11" s="72" t="s">
        <v>783</v>
      </c>
      <c r="B11" s="72" t="s">
        <v>803</v>
      </c>
      <c r="C11" s="15" t="s">
        <v>128</v>
      </c>
      <c r="D11" s="24" t="s">
        <v>790</v>
      </c>
      <c r="E11" s="24" t="s">
        <v>791</v>
      </c>
      <c r="F11" s="24" t="s">
        <v>800</v>
      </c>
      <c r="G11" s="24" t="s">
        <v>807</v>
      </c>
      <c r="H11" s="24" t="s">
        <v>390</v>
      </c>
      <c r="I11" s="38">
        <v>1</v>
      </c>
      <c r="J11" s="38">
        <v>3</v>
      </c>
      <c r="K11" s="38">
        <v>3</v>
      </c>
      <c r="L11" s="38">
        <f t="shared" si="0"/>
        <v>7</v>
      </c>
      <c r="M11" s="39" t="str">
        <f t="shared" si="1"/>
        <v>ALTO</v>
      </c>
    </row>
    <row r="12" spans="1:13" ht="38.25" x14ac:dyDescent="0.25">
      <c r="A12" s="72" t="s">
        <v>784</v>
      </c>
      <c r="B12" s="15" t="s">
        <v>815</v>
      </c>
      <c r="C12" s="15" t="s">
        <v>814</v>
      </c>
      <c r="D12" s="24" t="s">
        <v>790</v>
      </c>
      <c r="E12" s="24" t="s">
        <v>791</v>
      </c>
      <c r="F12" s="24" t="s">
        <v>800</v>
      </c>
      <c r="G12" s="24" t="s">
        <v>807</v>
      </c>
      <c r="H12" s="24" t="s">
        <v>392</v>
      </c>
      <c r="I12" s="38">
        <v>2</v>
      </c>
      <c r="J12" s="38">
        <v>1</v>
      </c>
      <c r="K12" s="38">
        <v>3</v>
      </c>
      <c r="L12" s="38">
        <f t="shared" si="0"/>
        <v>6</v>
      </c>
      <c r="M12" s="39" t="str">
        <f t="shared" si="1"/>
        <v>MEDIO</v>
      </c>
    </row>
    <row r="13" spans="1:13" ht="38.25" x14ac:dyDescent="0.25">
      <c r="A13" s="72" t="s">
        <v>785</v>
      </c>
      <c r="B13" s="72" t="s">
        <v>811</v>
      </c>
      <c r="C13" s="7" t="s">
        <v>809</v>
      </c>
      <c r="D13" s="24" t="s">
        <v>810</v>
      </c>
      <c r="E13" s="24" t="s">
        <v>791</v>
      </c>
      <c r="F13" s="24" t="s">
        <v>807</v>
      </c>
      <c r="G13" s="24" t="s">
        <v>801</v>
      </c>
      <c r="H13" s="24" t="s">
        <v>390</v>
      </c>
      <c r="I13" s="38">
        <v>2</v>
      </c>
      <c r="J13" s="38">
        <v>1</v>
      </c>
      <c r="K13" s="38">
        <v>3</v>
      </c>
      <c r="L13" s="38">
        <f t="shared" si="0"/>
        <v>6</v>
      </c>
      <c r="M13" s="39" t="str">
        <f t="shared" si="1"/>
        <v>MEDIO</v>
      </c>
    </row>
    <row r="14" spans="1:13" ht="26.25" thickBot="1" x14ac:dyDescent="0.3">
      <c r="A14" s="72" t="s">
        <v>786</v>
      </c>
      <c r="B14" s="72" t="s">
        <v>804</v>
      </c>
      <c r="C14" s="7" t="s">
        <v>812</v>
      </c>
      <c r="D14" s="24" t="s">
        <v>813</v>
      </c>
      <c r="E14" s="24" t="s">
        <v>791</v>
      </c>
      <c r="F14" s="24" t="s">
        <v>800</v>
      </c>
      <c r="G14" s="24" t="s">
        <v>801</v>
      </c>
      <c r="H14" s="24" t="s">
        <v>390</v>
      </c>
      <c r="I14" s="38">
        <v>2</v>
      </c>
      <c r="J14" s="38">
        <v>1</v>
      </c>
      <c r="K14" s="38">
        <v>2</v>
      </c>
      <c r="L14" s="38">
        <f t="shared" si="0"/>
        <v>5</v>
      </c>
      <c r="M14" s="39" t="str">
        <f t="shared" si="1"/>
        <v>BAJO</v>
      </c>
    </row>
    <row r="15" spans="1:13" x14ac:dyDescent="0.25">
      <c r="M15" s="173" t="s">
        <v>572</v>
      </c>
    </row>
    <row r="16" spans="1:13" x14ac:dyDescent="0.25">
      <c r="M16" s="174"/>
    </row>
    <row r="17" spans="13:13" ht="15.75" thickBot="1" x14ac:dyDescent="0.3">
      <c r="M17" s="175"/>
    </row>
    <row r="98" spans="1:1" x14ac:dyDescent="0.25">
      <c r="A98" s="125">
        <f>MAX(A7:A97)</f>
        <v>0</v>
      </c>
    </row>
  </sheetData>
  <mergeCells count="16">
    <mergeCell ref="M15:M17"/>
    <mergeCell ref="A1:A3"/>
    <mergeCell ref="B1:K2"/>
    <mergeCell ref="B3:K3"/>
    <mergeCell ref="A4:A5"/>
    <mergeCell ref="B4:B5"/>
    <mergeCell ref="C4:C5"/>
    <mergeCell ref="D4:D5"/>
    <mergeCell ref="E4:E5"/>
    <mergeCell ref="F4:F5"/>
    <mergeCell ref="G4:G5"/>
    <mergeCell ref="H4:H5"/>
    <mergeCell ref="I4:L4"/>
    <mergeCell ref="M4:M5"/>
    <mergeCell ref="A6:M6"/>
    <mergeCell ref="A7:M7"/>
  </mergeCells>
  <conditionalFormatting sqref="M8:M14">
    <cfRule type="containsText" dxfId="2" priority="1" operator="containsText" text="Bajo">
      <formula>NOT(ISERROR(SEARCH("Bajo",M8)))</formula>
    </cfRule>
    <cfRule type="containsText" dxfId="1" priority="2" operator="containsText" text="Medio">
      <formula>NOT(ISERROR(SEARCH("Medio",M8)))</formula>
    </cfRule>
    <cfRule type="containsText" dxfId="0" priority="3" operator="containsText" text="Alto">
      <formula>NOT(ISERROR(SEARCH("Alto",M8)))</formula>
    </cfRule>
  </conditionalFormatting>
  <hyperlinks>
    <hyperlink ref="M15:M17" location="INDICE!A1" display="Indice"/>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92D050"/>
  </sheetPr>
  <dimension ref="A1:C33"/>
  <sheetViews>
    <sheetView zoomScale="90" zoomScaleNormal="90" workbookViewId="0">
      <selection activeCell="C17" sqref="C17"/>
    </sheetView>
  </sheetViews>
  <sheetFormatPr baseColWidth="10" defaultRowHeight="15" x14ac:dyDescent="0.25"/>
  <cols>
    <col min="1" max="1" width="26.28515625" customWidth="1"/>
    <col min="2" max="2" width="40.5703125" customWidth="1"/>
    <col min="3" max="3" width="49.42578125" customWidth="1"/>
  </cols>
  <sheetData>
    <row r="1" spans="1:3" x14ac:dyDescent="0.25">
      <c r="A1" s="210" t="s">
        <v>262</v>
      </c>
      <c r="B1" s="210"/>
      <c r="C1" s="210"/>
    </row>
    <row r="2" spans="1:3" x14ac:dyDescent="0.25">
      <c r="A2" s="63"/>
      <c r="B2" s="63"/>
      <c r="C2" s="63"/>
    </row>
    <row r="3" spans="1:3" x14ac:dyDescent="0.25">
      <c r="A3" s="211" t="s">
        <v>263</v>
      </c>
      <c r="B3" s="212"/>
      <c r="C3" s="212"/>
    </row>
    <row r="4" spans="1:3" x14ac:dyDescent="0.25">
      <c r="A4" s="64" t="s">
        <v>264</v>
      </c>
      <c r="B4" s="65" t="s">
        <v>265</v>
      </c>
      <c r="C4" s="65" t="s">
        <v>266</v>
      </c>
    </row>
    <row r="5" spans="1:3" ht="45" customHeight="1" x14ac:dyDescent="0.25">
      <c r="A5" s="66">
        <v>1</v>
      </c>
      <c r="B5" s="67" t="s">
        <v>267</v>
      </c>
      <c r="C5" s="68" t="s">
        <v>268</v>
      </c>
    </row>
    <row r="6" spans="1:3" ht="57" customHeight="1" x14ac:dyDescent="0.25">
      <c r="A6" s="66">
        <v>2</v>
      </c>
      <c r="B6" s="67" t="s">
        <v>269</v>
      </c>
      <c r="C6" s="68" t="s">
        <v>270</v>
      </c>
    </row>
    <row r="7" spans="1:3" ht="54" customHeight="1" x14ac:dyDescent="0.25">
      <c r="A7" s="66">
        <v>3</v>
      </c>
      <c r="B7" s="67" t="s">
        <v>271</v>
      </c>
      <c r="C7" s="68" t="s">
        <v>272</v>
      </c>
    </row>
    <row r="8" spans="1:3" x14ac:dyDescent="0.25">
      <c r="A8" s="69"/>
      <c r="B8" s="70"/>
      <c r="C8" s="70"/>
    </row>
    <row r="9" spans="1:3" x14ac:dyDescent="0.25">
      <c r="A9" s="211" t="s">
        <v>273</v>
      </c>
      <c r="B9" s="212"/>
      <c r="C9" s="212"/>
    </row>
    <row r="10" spans="1:3" x14ac:dyDescent="0.25">
      <c r="A10" s="64" t="s">
        <v>264</v>
      </c>
      <c r="B10" s="65" t="s">
        <v>265</v>
      </c>
      <c r="C10" s="65" t="s">
        <v>266</v>
      </c>
    </row>
    <row r="11" spans="1:3" ht="39" customHeight="1" x14ac:dyDescent="0.25">
      <c r="A11" s="66">
        <v>1</v>
      </c>
      <c r="B11" s="67" t="s">
        <v>267</v>
      </c>
      <c r="C11" s="68" t="s">
        <v>274</v>
      </c>
    </row>
    <row r="12" spans="1:3" ht="59.25" customHeight="1" x14ac:dyDescent="0.25">
      <c r="A12" s="66">
        <v>2</v>
      </c>
      <c r="B12" s="67" t="s">
        <v>269</v>
      </c>
      <c r="C12" s="68" t="s">
        <v>275</v>
      </c>
    </row>
    <row r="13" spans="1:3" ht="45.75" customHeight="1" x14ac:dyDescent="0.25">
      <c r="A13" s="66">
        <v>3</v>
      </c>
      <c r="B13" s="67" t="s">
        <v>271</v>
      </c>
      <c r="C13" s="68" t="s">
        <v>276</v>
      </c>
    </row>
    <row r="14" spans="1:3" x14ac:dyDescent="0.25">
      <c r="A14" s="69"/>
      <c r="B14" s="70"/>
      <c r="C14" s="70"/>
    </row>
    <row r="15" spans="1:3" x14ac:dyDescent="0.25">
      <c r="A15" s="211" t="s">
        <v>277</v>
      </c>
      <c r="B15" s="212"/>
      <c r="C15" s="212"/>
    </row>
    <row r="16" spans="1:3" x14ac:dyDescent="0.25">
      <c r="A16" s="64" t="s">
        <v>264</v>
      </c>
      <c r="B16" s="65" t="s">
        <v>265</v>
      </c>
      <c r="C16" s="65" t="s">
        <v>266</v>
      </c>
    </row>
    <row r="17" spans="1:3" ht="36" customHeight="1" x14ac:dyDescent="0.25">
      <c r="A17" s="66">
        <v>1</v>
      </c>
      <c r="B17" s="67" t="s">
        <v>267</v>
      </c>
      <c r="C17" s="68" t="s">
        <v>278</v>
      </c>
    </row>
    <row r="18" spans="1:3" ht="42" customHeight="1" x14ac:dyDescent="0.25">
      <c r="A18" s="66">
        <v>2</v>
      </c>
      <c r="B18" s="67" t="s">
        <v>269</v>
      </c>
      <c r="C18" s="68" t="s">
        <v>279</v>
      </c>
    </row>
    <row r="19" spans="1:3" ht="53.25" customHeight="1" x14ac:dyDescent="0.25">
      <c r="A19" s="66">
        <v>3</v>
      </c>
      <c r="B19" s="67" t="s">
        <v>271</v>
      </c>
      <c r="C19" s="68" t="s">
        <v>280</v>
      </c>
    </row>
    <row r="23" spans="1:3" ht="34.5" customHeight="1" x14ac:dyDescent="0.25"/>
    <row r="24" spans="1:3" ht="34.5" customHeight="1" x14ac:dyDescent="0.25">
      <c r="A24" s="213" t="s">
        <v>542</v>
      </c>
      <c r="B24" s="214"/>
      <c r="C24" s="214"/>
    </row>
    <row r="25" spans="1:3" ht="32.25" customHeight="1" thickBot="1" x14ac:dyDescent="0.3">
      <c r="A25" s="208" t="s">
        <v>543</v>
      </c>
      <c r="B25" s="209"/>
      <c r="C25" s="209"/>
    </row>
    <row r="26" spans="1:3" ht="18" x14ac:dyDescent="0.25">
      <c r="A26" s="105" t="s">
        <v>267</v>
      </c>
      <c r="B26" s="102" t="s">
        <v>544</v>
      </c>
      <c r="C26" s="99" t="s">
        <v>23</v>
      </c>
    </row>
    <row r="27" spans="1:3" ht="18" x14ac:dyDescent="0.25">
      <c r="A27" s="106" t="s">
        <v>269</v>
      </c>
      <c r="B27" s="103" t="s">
        <v>545</v>
      </c>
      <c r="C27" s="100">
        <v>6</v>
      </c>
    </row>
    <row r="28" spans="1:3" ht="18.75" thickBot="1" x14ac:dyDescent="0.3">
      <c r="A28" s="107" t="s">
        <v>271</v>
      </c>
      <c r="B28" s="104" t="s">
        <v>546</v>
      </c>
      <c r="C28" s="101" t="s">
        <v>29</v>
      </c>
    </row>
    <row r="30" spans="1:3" ht="15.75" thickBot="1" x14ac:dyDescent="0.3"/>
    <row r="31" spans="1:3" x14ac:dyDescent="0.25">
      <c r="C31" s="173" t="s">
        <v>572</v>
      </c>
    </row>
    <row r="32" spans="1:3" x14ac:dyDescent="0.25">
      <c r="C32" s="174"/>
    </row>
    <row r="33" spans="3:3" ht="15.75" thickBot="1" x14ac:dyDescent="0.3">
      <c r="C33" s="175"/>
    </row>
  </sheetData>
  <customSheetViews>
    <customSheetView guid="{D339925F-39FB-4F96-AB51-F6DFCF46C7A0}" scale="90">
      <selection activeCell="C31" sqref="C31:C33"/>
      <pageMargins left="0.7" right="0.7" top="0.75" bottom="0.75" header="0.3" footer="0.3"/>
    </customSheetView>
  </customSheetViews>
  <mergeCells count="7">
    <mergeCell ref="C31:C33"/>
    <mergeCell ref="A25:C25"/>
    <mergeCell ref="A1:C1"/>
    <mergeCell ref="A3:C3"/>
    <mergeCell ref="A9:C9"/>
    <mergeCell ref="A15:C15"/>
    <mergeCell ref="A24:C24"/>
  </mergeCells>
  <hyperlinks>
    <hyperlink ref="C31:C33" location="INDICE!A1" display="Indic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CD57"/>
  <sheetViews>
    <sheetView workbookViewId="0">
      <selection activeCell="A4" sqref="A4"/>
    </sheetView>
  </sheetViews>
  <sheetFormatPr baseColWidth="10" defaultColWidth="11.42578125" defaultRowHeight="14.25" x14ac:dyDescent="0.2"/>
  <cols>
    <col min="1" max="1" width="14" style="25" customWidth="1"/>
    <col min="2" max="2" width="50.140625" style="9" customWidth="1"/>
    <col min="3" max="3" width="48.7109375" style="2" customWidth="1"/>
    <col min="4" max="4" width="26.42578125" style="3" customWidth="1"/>
    <col min="5" max="5" width="13.7109375" style="3" customWidth="1"/>
    <col min="6" max="6" width="28.28515625" style="3" customWidth="1"/>
    <col min="7" max="7" width="18.7109375" style="3" customWidth="1"/>
    <col min="8" max="8" width="12" style="3" customWidth="1"/>
    <col min="9" max="9" width="17.7109375" style="3" customWidth="1"/>
    <col min="10" max="10" width="15.42578125" style="3" customWidth="1"/>
    <col min="11" max="11" width="15.7109375" style="3" bestFit="1" customWidth="1"/>
    <col min="12" max="12" width="24.28515625" style="1" bestFit="1" customWidth="1"/>
    <col min="13" max="13" width="20.140625" style="1" customWidth="1"/>
    <col min="14" max="15" width="29.28515625" style="1" customWidth="1"/>
    <col min="16" max="16384" width="11.42578125" style="1"/>
  </cols>
  <sheetData>
    <row r="1" spans="1:82" customFormat="1" ht="36.75" customHeight="1" x14ac:dyDescent="0.25">
      <c r="A1" s="178"/>
      <c r="B1" s="180" t="s">
        <v>0</v>
      </c>
      <c r="C1" s="181"/>
      <c r="D1" s="181"/>
      <c r="E1" s="181"/>
      <c r="F1" s="181"/>
      <c r="G1" s="181"/>
      <c r="H1" s="181"/>
      <c r="I1" s="181"/>
      <c r="J1" s="182"/>
      <c r="K1" s="35" t="s">
        <v>1</v>
      </c>
      <c r="L1" s="31" t="s">
        <v>2</v>
      </c>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row>
    <row r="2" spans="1:82" customFormat="1" ht="20.25" customHeight="1" x14ac:dyDescent="0.25">
      <c r="A2" s="178"/>
      <c r="B2" s="183"/>
      <c r="C2" s="184"/>
      <c r="D2" s="184"/>
      <c r="E2" s="184"/>
      <c r="F2" s="184"/>
      <c r="G2" s="184"/>
      <c r="H2" s="184"/>
      <c r="I2" s="184"/>
      <c r="J2" s="185"/>
      <c r="K2" s="35" t="s">
        <v>3</v>
      </c>
      <c r="L2" s="33">
        <v>2</v>
      </c>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row>
    <row r="3" spans="1:82" customFormat="1" ht="28.5" customHeight="1" thickBot="1" x14ac:dyDescent="0.3">
      <c r="A3" s="178"/>
      <c r="B3" s="193" t="s">
        <v>5</v>
      </c>
      <c r="C3" s="194"/>
      <c r="D3" s="194"/>
      <c r="E3" s="194"/>
      <c r="F3" s="194"/>
      <c r="G3" s="194"/>
      <c r="H3" s="194"/>
      <c r="I3" s="194"/>
      <c r="J3" s="195"/>
      <c r="K3" s="35" t="s">
        <v>6</v>
      </c>
      <c r="L3" s="31" t="s">
        <v>7</v>
      </c>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row>
    <row r="4" spans="1:82" ht="34.5" customHeight="1" x14ac:dyDescent="0.2">
      <c r="A4" s="41" t="s">
        <v>8</v>
      </c>
      <c r="B4" s="42" t="s">
        <v>9</v>
      </c>
      <c r="C4" s="43" t="s">
        <v>10</v>
      </c>
      <c r="D4" s="43" t="s">
        <v>11</v>
      </c>
      <c r="E4" s="42" t="s">
        <v>12</v>
      </c>
      <c r="F4" s="42" t="s">
        <v>13</v>
      </c>
      <c r="G4" s="42" t="s">
        <v>15</v>
      </c>
      <c r="H4" s="221" t="s">
        <v>16</v>
      </c>
      <c r="I4" s="221"/>
      <c r="J4" s="221"/>
      <c r="K4" s="222"/>
      <c r="L4" s="40" t="s">
        <v>17</v>
      </c>
      <c r="N4" s="215" t="s">
        <v>18</v>
      </c>
      <c r="O4" s="216"/>
    </row>
    <row r="5" spans="1:82" ht="27.75" customHeight="1" x14ac:dyDescent="0.25">
      <c r="A5" s="217" t="s">
        <v>25</v>
      </c>
      <c r="B5" s="218"/>
      <c r="C5" s="218"/>
      <c r="D5" s="218"/>
      <c r="E5" s="218"/>
      <c r="F5" s="218"/>
      <c r="G5" s="218"/>
      <c r="H5" s="218"/>
      <c r="I5" s="218"/>
      <c r="J5" s="218"/>
      <c r="K5" s="218"/>
      <c r="L5" s="218"/>
      <c r="N5" s="26" t="s">
        <v>26</v>
      </c>
      <c r="O5" s="28">
        <v>6</v>
      </c>
      <c r="AF5" s="1" t="s">
        <v>27</v>
      </c>
    </row>
    <row r="6" spans="1:82" s="20" customFormat="1" ht="27" customHeight="1" thickBot="1" x14ac:dyDescent="0.3">
      <c r="A6" s="206" t="s">
        <v>96</v>
      </c>
      <c r="B6" s="207"/>
      <c r="C6" s="207"/>
      <c r="D6" s="207"/>
      <c r="E6" s="207"/>
      <c r="F6" s="207"/>
      <c r="G6" s="207"/>
      <c r="H6" s="207"/>
      <c r="I6" s="207"/>
      <c r="J6" s="207"/>
      <c r="K6" s="207"/>
      <c r="L6" s="207"/>
      <c r="N6" s="27" t="s">
        <v>28</v>
      </c>
      <c r="O6" s="29" t="s">
        <v>29</v>
      </c>
      <c r="AF6" s="20" t="s">
        <v>45</v>
      </c>
    </row>
    <row r="7" spans="1:82" ht="34.5" x14ac:dyDescent="0.25">
      <c r="A7" s="52">
        <v>1</v>
      </c>
      <c r="B7" t="s">
        <v>174</v>
      </c>
      <c r="C7" s="37" t="s">
        <v>175</v>
      </c>
      <c r="D7" s="53" t="s">
        <v>97</v>
      </c>
      <c r="E7" s="53" t="s">
        <v>62</v>
      </c>
      <c r="F7" s="54" t="s">
        <v>98</v>
      </c>
      <c r="G7" s="54" t="s">
        <v>176</v>
      </c>
      <c r="H7" s="54">
        <v>3</v>
      </c>
      <c r="I7" s="54">
        <v>3</v>
      </c>
      <c r="J7" s="54">
        <v>3</v>
      </c>
      <c r="K7" s="54">
        <f>SUM(H7:J7)</f>
        <v>9</v>
      </c>
      <c r="L7" s="55" t="str">
        <f>IF(K7&gt;7,"MI","I")</f>
        <v>MI</v>
      </c>
      <c r="AF7" s="1" t="s">
        <v>62</v>
      </c>
    </row>
    <row r="8" spans="1:82" ht="15" x14ac:dyDescent="0.25">
      <c r="A8" s="52">
        <v>2</v>
      </c>
      <c r="B8" t="s">
        <v>177</v>
      </c>
      <c r="C8" s="56" t="s">
        <v>178</v>
      </c>
      <c r="D8" s="53" t="s">
        <v>97</v>
      </c>
      <c r="E8" s="3" t="s">
        <v>62</v>
      </c>
    </row>
    <row r="9" spans="1:82" ht="15" x14ac:dyDescent="0.25">
      <c r="A9" s="52">
        <v>3</v>
      </c>
      <c r="B9" t="s">
        <v>179</v>
      </c>
      <c r="C9" s="37" t="s">
        <v>180</v>
      </c>
      <c r="D9" s="53" t="s">
        <v>97</v>
      </c>
      <c r="E9" s="53" t="s">
        <v>62</v>
      </c>
      <c r="F9" s="54" t="s">
        <v>51</v>
      </c>
      <c r="G9" s="54" t="s">
        <v>176</v>
      </c>
      <c r="H9" s="54">
        <v>3</v>
      </c>
      <c r="I9" s="54">
        <v>2</v>
      </c>
      <c r="J9" s="54">
        <v>3</v>
      </c>
      <c r="K9" s="54">
        <f t="shared" ref="K9:K10" si="0">SUM(H9:J9)</f>
        <v>8</v>
      </c>
      <c r="L9" s="55" t="str">
        <f t="shared" ref="L9:L51" si="1">IF(K9&gt;7,"MI","I")</f>
        <v>MI</v>
      </c>
    </row>
    <row r="10" spans="1:82" ht="15" x14ac:dyDescent="0.25">
      <c r="A10" s="52">
        <v>4</v>
      </c>
      <c r="B10" t="s">
        <v>181</v>
      </c>
      <c r="C10" s="37" t="s">
        <v>180</v>
      </c>
      <c r="D10" s="53" t="s">
        <v>97</v>
      </c>
      <c r="E10" s="53" t="s">
        <v>62</v>
      </c>
      <c r="F10" s="54" t="s">
        <v>51</v>
      </c>
      <c r="G10" s="54" t="s">
        <v>176</v>
      </c>
      <c r="H10" s="54">
        <v>3</v>
      </c>
      <c r="I10" s="54">
        <v>2</v>
      </c>
      <c r="J10" s="54">
        <v>3</v>
      </c>
      <c r="K10" s="54">
        <f t="shared" si="0"/>
        <v>8</v>
      </c>
      <c r="L10" s="55" t="s">
        <v>54</v>
      </c>
    </row>
    <row r="11" spans="1:82" ht="15" x14ac:dyDescent="0.25">
      <c r="A11" s="52">
        <v>5</v>
      </c>
      <c r="B11" t="s">
        <v>182</v>
      </c>
      <c r="C11" s="37" t="s">
        <v>183</v>
      </c>
      <c r="D11" s="53" t="s">
        <v>97</v>
      </c>
      <c r="E11" s="53" t="s">
        <v>45</v>
      </c>
      <c r="F11" s="54" t="s">
        <v>51</v>
      </c>
      <c r="G11" s="54" t="s">
        <v>176</v>
      </c>
      <c r="H11" s="54">
        <v>3</v>
      </c>
      <c r="I11" s="54">
        <v>3</v>
      </c>
      <c r="J11" s="54">
        <v>3</v>
      </c>
      <c r="K11" s="54">
        <f>SUM(H11:J11)</f>
        <v>9</v>
      </c>
      <c r="L11" s="55" t="str">
        <f t="shared" si="1"/>
        <v>MI</v>
      </c>
    </row>
    <row r="12" spans="1:82" ht="15" x14ac:dyDescent="0.25">
      <c r="A12" s="52">
        <v>6</v>
      </c>
      <c r="B12" t="s">
        <v>184</v>
      </c>
      <c r="C12" s="37" t="s">
        <v>180</v>
      </c>
      <c r="D12" s="53" t="s">
        <v>97</v>
      </c>
      <c r="E12" s="53" t="s">
        <v>62</v>
      </c>
      <c r="F12" s="54" t="s">
        <v>51</v>
      </c>
      <c r="G12" s="54" t="s">
        <v>176</v>
      </c>
      <c r="H12" s="54">
        <v>3</v>
      </c>
      <c r="I12" s="54">
        <v>2</v>
      </c>
      <c r="J12" s="54">
        <v>3</v>
      </c>
      <c r="K12" s="54">
        <f>SUM(H12:J12)</f>
        <v>8</v>
      </c>
      <c r="L12" s="55" t="str">
        <f>IF(K12&gt;7,"MI","I")</f>
        <v>MI</v>
      </c>
    </row>
    <row r="13" spans="1:82" ht="15" x14ac:dyDescent="0.25">
      <c r="A13" s="52">
        <v>7</v>
      </c>
      <c r="B13" t="s">
        <v>185</v>
      </c>
      <c r="C13" s="57" t="s">
        <v>186</v>
      </c>
      <c r="D13" s="53" t="s">
        <v>97</v>
      </c>
      <c r="E13" s="53" t="s">
        <v>45</v>
      </c>
      <c r="F13" s="54" t="s">
        <v>51</v>
      </c>
      <c r="G13" s="54" t="s">
        <v>176</v>
      </c>
      <c r="H13" s="54">
        <v>3</v>
      </c>
      <c r="I13" s="54">
        <v>3</v>
      </c>
      <c r="J13" s="54">
        <v>3</v>
      </c>
      <c r="K13" s="54">
        <f>SUM(H13:J13)</f>
        <v>9</v>
      </c>
      <c r="L13" s="55" t="str">
        <f t="shared" si="1"/>
        <v>MI</v>
      </c>
    </row>
    <row r="14" spans="1:82" ht="15" x14ac:dyDescent="0.25">
      <c r="A14" s="52">
        <v>8</v>
      </c>
      <c r="B14" t="s">
        <v>187</v>
      </c>
      <c r="C14" s="37" t="s">
        <v>188</v>
      </c>
      <c r="D14" s="53" t="s">
        <v>97</v>
      </c>
      <c r="E14" s="53" t="s">
        <v>45</v>
      </c>
      <c r="F14" s="54" t="s">
        <v>51</v>
      </c>
      <c r="G14" s="54" t="s">
        <v>176</v>
      </c>
      <c r="H14" s="54">
        <v>3</v>
      </c>
      <c r="I14" s="54">
        <v>3</v>
      </c>
      <c r="J14" s="54">
        <v>3</v>
      </c>
      <c r="K14" s="54">
        <f>SUM(H14:J14)</f>
        <v>9</v>
      </c>
      <c r="L14" s="55" t="str">
        <f t="shared" si="1"/>
        <v>MI</v>
      </c>
    </row>
    <row r="15" spans="1:82" ht="23.25" x14ac:dyDescent="0.25">
      <c r="A15" s="52">
        <v>9</v>
      </c>
      <c r="B15" t="s">
        <v>189</v>
      </c>
      <c r="C15" s="37" t="s">
        <v>190</v>
      </c>
      <c r="D15" s="53" t="s">
        <v>97</v>
      </c>
      <c r="E15" s="53" t="s">
        <v>45</v>
      </c>
      <c r="F15" s="54" t="s">
        <v>51</v>
      </c>
      <c r="G15" s="54" t="s">
        <v>176</v>
      </c>
      <c r="H15" s="54">
        <v>3</v>
      </c>
      <c r="I15" s="54">
        <v>3</v>
      </c>
      <c r="J15" s="54">
        <v>2</v>
      </c>
      <c r="K15" s="54">
        <f t="shared" ref="K15:K51" si="2">SUM(H15:J15)</f>
        <v>8</v>
      </c>
      <c r="L15" s="55" t="str">
        <f t="shared" si="1"/>
        <v>MI</v>
      </c>
    </row>
    <row r="16" spans="1:82" ht="15" x14ac:dyDescent="0.25">
      <c r="A16" s="52">
        <v>10</v>
      </c>
      <c r="B16" t="s">
        <v>191</v>
      </c>
      <c r="C16" s="37" t="s">
        <v>180</v>
      </c>
      <c r="D16" s="53" t="s">
        <v>97</v>
      </c>
      <c r="E16" s="53" t="s">
        <v>45</v>
      </c>
      <c r="F16" s="54" t="s">
        <v>51</v>
      </c>
      <c r="G16" s="54" t="s">
        <v>176</v>
      </c>
      <c r="H16" s="54">
        <v>3</v>
      </c>
      <c r="I16" s="54">
        <v>2</v>
      </c>
      <c r="J16" s="54">
        <v>3</v>
      </c>
      <c r="K16" s="54">
        <f>SUM(H16:J16)</f>
        <v>8</v>
      </c>
      <c r="L16" s="55" t="str">
        <f>IF(K16&gt;7,"MI","I")</f>
        <v>MI</v>
      </c>
    </row>
    <row r="17" spans="1:12" ht="15" x14ac:dyDescent="0.25">
      <c r="A17" s="52">
        <v>11</v>
      </c>
      <c r="B17" t="s">
        <v>192</v>
      </c>
      <c r="C17" s="37" t="s">
        <v>180</v>
      </c>
      <c r="D17" s="53" t="s">
        <v>97</v>
      </c>
      <c r="E17" s="53" t="s">
        <v>62</v>
      </c>
      <c r="F17" s="54" t="s">
        <v>51</v>
      </c>
      <c r="G17" s="54" t="s">
        <v>176</v>
      </c>
      <c r="H17" s="54">
        <v>3</v>
      </c>
      <c r="I17" s="54">
        <v>2</v>
      </c>
      <c r="J17" s="54">
        <v>3</v>
      </c>
      <c r="K17" s="54">
        <f>SUM(H17:J17)</f>
        <v>8</v>
      </c>
      <c r="L17" s="55" t="str">
        <f>IF(K17&gt;7,"MI","I")</f>
        <v>MI</v>
      </c>
    </row>
    <row r="18" spans="1:12" ht="15" x14ac:dyDescent="0.25">
      <c r="A18" s="52">
        <v>12</v>
      </c>
      <c r="B18" t="s">
        <v>193</v>
      </c>
      <c r="C18" s="37" t="s">
        <v>194</v>
      </c>
      <c r="D18" s="53" t="s">
        <v>97</v>
      </c>
      <c r="E18" s="53" t="s">
        <v>62</v>
      </c>
      <c r="F18" s="54" t="s">
        <v>51</v>
      </c>
      <c r="G18" s="54" t="s">
        <v>35</v>
      </c>
      <c r="H18" s="54">
        <v>3</v>
      </c>
      <c r="I18" s="54">
        <v>2</v>
      </c>
      <c r="J18" s="54">
        <v>2</v>
      </c>
      <c r="K18" s="54">
        <f t="shared" si="2"/>
        <v>7</v>
      </c>
      <c r="L18" s="55" t="str">
        <f t="shared" si="1"/>
        <v>I</v>
      </c>
    </row>
    <row r="19" spans="1:12" ht="15" x14ac:dyDescent="0.25">
      <c r="A19" s="52">
        <v>13</v>
      </c>
      <c r="B19" t="s">
        <v>195</v>
      </c>
      <c r="C19" s="37" t="s">
        <v>196</v>
      </c>
      <c r="D19" s="53" t="s">
        <v>97</v>
      </c>
      <c r="E19" s="53" t="s">
        <v>45</v>
      </c>
      <c r="F19" s="54" t="s">
        <v>51</v>
      </c>
      <c r="G19" s="54" t="s">
        <v>176</v>
      </c>
      <c r="H19" s="54">
        <v>3</v>
      </c>
      <c r="I19" s="54">
        <v>3</v>
      </c>
      <c r="J19" s="54">
        <v>3</v>
      </c>
      <c r="K19" s="54">
        <f t="shared" si="2"/>
        <v>9</v>
      </c>
      <c r="L19" s="55" t="str">
        <f t="shared" si="1"/>
        <v>MI</v>
      </c>
    </row>
    <row r="20" spans="1:12" ht="15" x14ac:dyDescent="0.25">
      <c r="A20" s="52">
        <v>14</v>
      </c>
      <c r="B20" t="s">
        <v>197</v>
      </c>
      <c r="C20" s="37" t="s">
        <v>198</v>
      </c>
      <c r="D20" s="53" t="s">
        <v>97</v>
      </c>
      <c r="E20" s="53" t="s">
        <v>45</v>
      </c>
      <c r="F20" s="54" t="s">
        <v>51</v>
      </c>
      <c r="G20" s="54" t="s">
        <v>176</v>
      </c>
      <c r="H20" s="54">
        <v>3</v>
      </c>
      <c r="I20" s="54">
        <v>3</v>
      </c>
      <c r="J20" s="54">
        <v>3</v>
      </c>
      <c r="K20" s="54">
        <f t="shared" si="2"/>
        <v>9</v>
      </c>
      <c r="L20" s="55" t="str">
        <f t="shared" si="1"/>
        <v>MI</v>
      </c>
    </row>
    <row r="21" spans="1:12" ht="15" x14ac:dyDescent="0.25">
      <c r="A21" s="52">
        <v>15</v>
      </c>
      <c r="B21" t="s">
        <v>199</v>
      </c>
      <c r="C21" s="37" t="s">
        <v>200</v>
      </c>
      <c r="D21" s="53" t="s">
        <v>97</v>
      </c>
      <c r="E21" s="53" t="s">
        <v>45</v>
      </c>
      <c r="F21" s="54" t="s">
        <v>51</v>
      </c>
      <c r="G21" s="54" t="s">
        <v>176</v>
      </c>
      <c r="H21" s="54">
        <v>3</v>
      </c>
      <c r="I21" s="54">
        <v>3</v>
      </c>
      <c r="J21" s="54">
        <v>3</v>
      </c>
      <c r="K21" s="54">
        <f t="shared" si="2"/>
        <v>9</v>
      </c>
      <c r="L21" s="55" t="str">
        <f t="shared" si="1"/>
        <v>MI</v>
      </c>
    </row>
    <row r="22" spans="1:12" ht="15" x14ac:dyDescent="0.25">
      <c r="A22" s="52">
        <v>16</v>
      </c>
      <c r="B22" t="s">
        <v>201</v>
      </c>
      <c r="C22" s="37" t="s">
        <v>202</v>
      </c>
      <c r="D22" s="53" t="s">
        <v>97</v>
      </c>
      <c r="E22" s="53" t="s">
        <v>45</v>
      </c>
      <c r="F22" s="54" t="s">
        <v>51</v>
      </c>
      <c r="G22" s="54" t="s">
        <v>176</v>
      </c>
      <c r="H22" s="54">
        <v>3</v>
      </c>
      <c r="I22" s="54">
        <v>3</v>
      </c>
      <c r="J22" s="54">
        <v>3</v>
      </c>
      <c r="K22" s="54">
        <f t="shared" si="2"/>
        <v>9</v>
      </c>
      <c r="L22" s="55" t="str">
        <f t="shared" si="1"/>
        <v>MI</v>
      </c>
    </row>
    <row r="23" spans="1:12" ht="15" x14ac:dyDescent="0.25">
      <c r="A23" s="52">
        <v>17</v>
      </c>
      <c r="B23" t="s">
        <v>203</v>
      </c>
      <c r="C23" s="37" t="s">
        <v>204</v>
      </c>
      <c r="D23" s="53" t="s">
        <v>97</v>
      </c>
      <c r="E23" s="53" t="s">
        <v>62</v>
      </c>
      <c r="F23" s="54" t="s">
        <v>51</v>
      </c>
      <c r="G23" s="54" t="s">
        <v>176</v>
      </c>
      <c r="H23" s="54">
        <v>3</v>
      </c>
      <c r="I23" s="54">
        <v>3</v>
      </c>
      <c r="J23" s="54">
        <v>3</v>
      </c>
      <c r="K23" s="54">
        <f t="shared" si="2"/>
        <v>9</v>
      </c>
      <c r="L23" s="55" t="str">
        <f t="shared" si="1"/>
        <v>MI</v>
      </c>
    </row>
    <row r="24" spans="1:12" ht="15" x14ac:dyDescent="0.25">
      <c r="A24" s="52">
        <v>18</v>
      </c>
      <c r="B24" t="s">
        <v>205</v>
      </c>
      <c r="C24" s="37" t="s">
        <v>206</v>
      </c>
      <c r="D24" s="53" t="s">
        <v>97</v>
      </c>
      <c r="E24" s="53" t="s">
        <v>45</v>
      </c>
      <c r="F24" s="54" t="s">
        <v>51</v>
      </c>
      <c r="G24" s="54" t="s">
        <v>176</v>
      </c>
      <c r="H24" s="54">
        <v>3</v>
      </c>
      <c r="I24" s="54">
        <v>3</v>
      </c>
      <c r="J24" s="54">
        <v>3</v>
      </c>
      <c r="K24" s="54">
        <f t="shared" si="2"/>
        <v>9</v>
      </c>
      <c r="L24" s="55" t="str">
        <f t="shared" si="1"/>
        <v>MI</v>
      </c>
    </row>
    <row r="25" spans="1:12" ht="15" x14ac:dyDescent="0.25">
      <c r="A25" s="52">
        <v>19</v>
      </c>
      <c r="B25" t="s">
        <v>207</v>
      </c>
      <c r="C25" s="37" t="s">
        <v>208</v>
      </c>
      <c r="D25" s="53" t="s">
        <v>97</v>
      </c>
      <c r="E25" s="53" t="s">
        <v>45</v>
      </c>
      <c r="F25" s="54" t="s">
        <v>51</v>
      </c>
      <c r="G25" s="54" t="s">
        <v>176</v>
      </c>
      <c r="H25" s="54">
        <v>3</v>
      </c>
      <c r="I25" s="54">
        <v>3</v>
      </c>
      <c r="J25" s="54">
        <v>3</v>
      </c>
      <c r="K25" s="54">
        <f t="shared" si="2"/>
        <v>9</v>
      </c>
      <c r="L25" s="55" t="str">
        <f t="shared" si="1"/>
        <v>MI</v>
      </c>
    </row>
    <row r="26" spans="1:12" ht="15" x14ac:dyDescent="0.25">
      <c r="A26" s="52">
        <v>20</v>
      </c>
      <c r="B26" t="s">
        <v>209</v>
      </c>
      <c r="C26" s="37" t="s">
        <v>210</v>
      </c>
      <c r="D26" s="53" t="s">
        <v>97</v>
      </c>
      <c r="E26" s="53" t="s">
        <v>45</v>
      </c>
      <c r="F26" s="54" t="s">
        <v>51</v>
      </c>
      <c r="G26" s="54" t="s">
        <v>176</v>
      </c>
      <c r="H26" s="54">
        <v>3</v>
      </c>
      <c r="I26" s="54">
        <v>3</v>
      </c>
      <c r="J26" s="54">
        <v>3</v>
      </c>
      <c r="K26" s="54">
        <f t="shared" si="2"/>
        <v>9</v>
      </c>
      <c r="L26" s="55" t="str">
        <f t="shared" si="1"/>
        <v>MI</v>
      </c>
    </row>
    <row r="27" spans="1:12" ht="15" x14ac:dyDescent="0.25">
      <c r="A27" s="52">
        <v>21</v>
      </c>
      <c r="B27" t="s">
        <v>211</v>
      </c>
      <c r="C27" s="37" t="s">
        <v>212</v>
      </c>
      <c r="D27" s="53" t="s">
        <v>97</v>
      </c>
      <c r="E27" s="53" t="s">
        <v>45</v>
      </c>
      <c r="F27" s="54" t="s">
        <v>51</v>
      </c>
      <c r="G27" s="54" t="s">
        <v>176</v>
      </c>
      <c r="H27" s="54">
        <v>3</v>
      </c>
      <c r="I27" s="54">
        <v>3</v>
      </c>
      <c r="J27" s="54">
        <v>3</v>
      </c>
      <c r="K27" s="54">
        <f t="shared" si="2"/>
        <v>9</v>
      </c>
      <c r="L27" s="55" t="str">
        <f t="shared" si="1"/>
        <v>MI</v>
      </c>
    </row>
    <row r="28" spans="1:12" ht="15" x14ac:dyDescent="0.25">
      <c r="A28" s="52">
        <v>22</v>
      </c>
      <c r="B28" t="s">
        <v>213</v>
      </c>
      <c r="C28" s="37" t="s">
        <v>214</v>
      </c>
      <c r="D28" s="53" t="s">
        <v>97</v>
      </c>
      <c r="E28" s="53" t="s">
        <v>45</v>
      </c>
      <c r="F28" s="54" t="s">
        <v>51</v>
      </c>
      <c r="G28" s="54" t="s">
        <v>176</v>
      </c>
      <c r="H28" s="54">
        <v>3</v>
      </c>
      <c r="I28" s="54">
        <v>3</v>
      </c>
      <c r="J28" s="54">
        <v>3</v>
      </c>
      <c r="K28" s="54">
        <f t="shared" si="2"/>
        <v>9</v>
      </c>
      <c r="L28" s="55" t="str">
        <f t="shared" si="1"/>
        <v>MI</v>
      </c>
    </row>
    <row r="29" spans="1:12" ht="15" x14ac:dyDescent="0.25">
      <c r="A29" s="52">
        <v>23</v>
      </c>
      <c r="B29" t="s">
        <v>215</v>
      </c>
      <c r="C29" s="37" t="s">
        <v>216</v>
      </c>
      <c r="D29" s="53" t="s">
        <v>97</v>
      </c>
      <c r="E29" s="53" t="s">
        <v>45</v>
      </c>
      <c r="F29" s="54" t="s">
        <v>51</v>
      </c>
      <c r="G29" s="54" t="s">
        <v>176</v>
      </c>
      <c r="H29" s="54">
        <v>3</v>
      </c>
      <c r="I29" s="54">
        <v>3</v>
      </c>
      <c r="J29" s="54">
        <v>3</v>
      </c>
      <c r="K29" s="54">
        <f t="shared" si="2"/>
        <v>9</v>
      </c>
      <c r="L29" s="55" t="str">
        <f t="shared" si="1"/>
        <v>MI</v>
      </c>
    </row>
    <row r="30" spans="1:12" ht="15" x14ac:dyDescent="0.25">
      <c r="A30" s="52">
        <v>26</v>
      </c>
      <c r="B30" t="s">
        <v>217</v>
      </c>
      <c r="C30" s="37" t="s">
        <v>218</v>
      </c>
      <c r="D30" s="53" t="s">
        <v>97</v>
      </c>
      <c r="E30" s="53" t="s">
        <v>62</v>
      </c>
      <c r="F30" s="54" t="s">
        <v>51</v>
      </c>
      <c r="G30" s="54" t="s">
        <v>176</v>
      </c>
      <c r="H30" s="54">
        <v>3</v>
      </c>
      <c r="I30" s="54">
        <v>3</v>
      </c>
      <c r="J30" s="54">
        <v>3</v>
      </c>
      <c r="K30" s="54">
        <f t="shared" si="2"/>
        <v>9</v>
      </c>
      <c r="L30" s="55" t="str">
        <f t="shared" si="1"/>
        <v>MI</v>
      </c>
    </row>
    <row r="31" spans="1:12" ht="15" x14ac:dyDescent="0.25">
      <c r="A31" s="52">
        <v>27</v>
      </c>
      <c r="B31" t="s">
        <v>219</v>
      </c>
      <c r="C31" s="37" t="s">
        <v>220</v>
      </c>
      <c r="D31" s="53" t="s">
        <v>97</v>
      </c>
      <c r="E31" s="53" t="s">
        <v>62</v>
      </c>
      <c r="F31" s="54" t="s">
        <v>51</v>
      </c>
      <c r="G31" s="54" t="s">
        <v>176</v>
      </c>
      <c r="H31" s="54">
        <v>3</v>
      </c>
      <c r="I31" s="54">
        <v>3</v>
      </c>
      <c r="J31" s="54">
        <v>3</v>
      </c>
      <c r="K31" s="54">
        <f t="shared" si="2"/>
        <v>9</v>
      </c>
      <c r="L31" s="55" t="str">
        <f t="shared" si="1"/>
        <v>MI</v>
      </c>
    </row>
    <row r="32" spans="1:12" ht="15" x14ac:dyDescent="0.25">
      <c r="A32" s="52">
        <v>28</v>
      </c>
      <c r="B32" t="s">
        <v>221</v>
      </c>
      <c r="C32" s="37" t="s">
        <v>222</v>
      </c>
      <c r="D32" s="53" t="s">
        <v>97</v>
      </c>
      <c r="E32" s="53" t="s">
        <v>45</v>
      </c>
      <c r="F32" s="54" t="s">
        <v>51</v>
      </c>
      <c r="G32" s="54" t="s">
        <v>176</v>
      </c>
      <c r="H32" s="54">
        <v>3</v>
      </c>
      <c r="I32" s="54">
        <v>3</v>
      </c>
      <c r="J32" s="54">
        <v>3</v>
      </c>
      <c r="K32" s="54">
        <f t="shared" si="2"/>
        <v>9</v>
      </c>
      <c r="L32" s="55" t="str">
        <f t="shared" si="1"/>
        <v>MI</v>
      </c>
    </row>
    <row r="33" spans="1:13" ht="15" x14ac:dyDescent="0.25">
      <c r="A33" s="52">
        <v>29</v>
      </c>
      <c r="B33" t="s">
        <v>223</v>
      </c>
      <c r="C33" s="37" t="s">
        <v>224</v>
      </c>
      <c r="D33" s="53" t="s">
        <v>97</v>
      </c>
      <c r="E33" s="53" t="s">
        <v>45</v>
      </c>
      <c r="F33" s="54" t="s">
        <v>51</v>
      </c>
      <c r="G33" s="54" t="s">
        <v>176</v>
      </c>
      <c r="H33" s="54">
        <v>3</v>
      </c>
      <c r="I33" s="54">
        <v>3</v>
      </c>
      <c r="J33" s="54">
        <v>3</v>
      </c>
      <c r="K33" s="54">
        <f t="shared" si="2"/>
        <v>9</v>
      </c>
      <c r="L33" s="55" t="str">
        <f t="shared" si="1"/>
        <v>MI</v>
      </c>
    </row>
    <row r="34" spans="1:13" ht="15" x14ac:dyDescent="0.25">
      <c r="A34" s="52">
        <v>30</v>
      </c>
      <c r="B34" t="s">
        <v>225</v>
      </c>
      <c r="C34" s="37" t="s">
        <v>226</v>
      </c>
      <c r="D34" s="53" t="s">
        <v>97</v>
      </c>
      <c r="E34" s="53" t="s">
        <v>45</v>
      </c>
      <c r="F34" s="54" t="s">
        <v>51</v>
      </c>
      <c r="G34" s="54" t="s">
        <v>176</v>
      </c>
      <c r="H34" s="54">
        <v>3</v>
      </c>
      <c r="I34" s="54">
        <v>3</v>
      </c>
      <c r="J34" s="54">
        <v>3</v>
      </c>
      <c r="K34" s="54">
        <f t="shared" si="2"/>
        <v>9</v>
      </c>
      <c r="L34" s="55" t="str">
        <f t="shared" si="1"/>
        <v>MI</v>
      </c>
    </row>
    <row r="35" spans="1:13" ht="15" x14ac:dyDescent="0.25">
      <c r="A35" s="52">
        <v>31</v>
      </c>
      <c r="B35" t="s">
        <v>227</v>
      </c>
      <c r="C35" s="37" t="s">
        <v>180</v>
      </c>
      <c r="D35" s="53" t="s">
        <v>97</v>
      </c>
      <c r="E35" s="53" t="s">
        <v>62</v>
      </c>
      <c r="F35" s="54" t="s">
        <v>51</v>
      </c>
      <c r="G35" s="54" t="s">
        <v>176</v>
      </c>
      <c r="H35" s="54">
        <v>3</v>
      </c>
      <c r="I35" s="54">
        <v>2</v>
      </c>
      <c r="J35" s="54">
        <v>3</v>
      </c>
      <c r="K35" s="54">
        <f>SUM(H35:J35)</f>
        <v>8</v>
      </c>
      <c r="L35" s="55" t="str">
        <f>IF(K35&gt;7,"MI","I")</f>
        <v>MI</v>
      </c>
    </row>
    <row r="36" spans="1:13" ht="15" x14ac:dyDescent="0.25">
      <c r="A36" s="52">
        <v>32</v>
      </c>
      <c r="B36" t="s">
        <v>228</v>
      </c>
      <c r="C36" s="37" t="s">
        <v>180</v>
      </c>
      <c r="D36" s="53" t="s">
        <v>97</v>
      </c>
      <c r="E36" s="53" t="s">
        <v>62</v>
      </c>
      <c r="F36" s="54" t="s">
        <v>51</v>
      </c>
      <c r="G36" s="54" t="s">
        <v>176</v>
      </c>
      <c r="H36" s="54">
        <v>3</v>
      </c>
      <c r="I36" s="54">
        <v>2</v>
      </c>
      <c r="J36" s="54">
        <v>3</v>
      </c>
      <c r="K36" s="54">
        <f>SUM(H36:J36)</f>
        <v>8</v>
      </c>
      <c r="L36" s="55" t="str">
        <f>IF(K36&gt;7,"MI","I")</f>
        <v>MI</v>
      </c>
    </row>
    <row r="37" spans="1:13" ht="15" x14ac:dyDescent="0.25">
      <c r="A37" s="52">
        <v>33</v>
      </c>
      <c r="B37" t="s">
        <v>229</v>
      </c>
      <c r="C37" s="37" t="s">
        <v>230</v>
      </c>
      <c r="D37" s="53" t="s">
        <v>97</v>
      </c>
      <c r="E37" s="53" t="s">
        <v>62</v>
      </c>
      <c r="F37" s="54" t="s">
        <v>51</v>
      </c>
      <c r="G37" s="54" t="s">
        <v>176</v>
      </c>
      <c r="H37" s="54">
        <v>3</v>
      </c>
      <c r="I37" s="54">
        <v>2</v>
      </c>
      <c r="J37" s="54">
        <v>3</v>
      </c>
      <c r="K37" s="54">
        <f>SUM(H37:J37)</f>
        <v>8</v>
      </c>
      <c r="L37" s="55" t="str">
        <f>IF(K37&gt;7,"MI","I")</f>
        <v>MI</v>
      </c>
    </row>
    <row r="38" spans="1:13" ht="15" x14ac:dyDescent="0.25">
      <c r="A38" s="52">
        <v>34</v>
      </c>
      <c r="B38" t="s">
        <v>231</v>
      </c>
      <c r="C38" s="37" t="s">
        <v>232</v>
      </c>
      <c r="D38" s="53" t="s">
        <v>97</v>
      </c>
      <c r="E38" s="53" t="s">
        <v>62</v>
      </c>
      <c r="F38" s="54" t="s">
        <v>51</v>
      </c>
      <c r="G38" s="54" t="s">
        <v>176</v>
      </c>
      <c r="H38" s="54">
        <v>3</v>
      </c>
      <c r="I38" s="54">
        <v>2</v>
      </c>
      <c r="J38" s="54">
        <v>3</v>
      </c>
      <c r="K38" s="54">
        <f>SUM(H38:J38)</f>
        <v>8</v>
      </c>
      <c r="L38" s="55" t="str">
        <f>IF(K38&gt;7,"MI","I")</f>
        <v>MI</v>
      </c>
    </row>
    <row r="39" spans="1:13" ht="15" x14ac:dyDescent="0.2">
      <c r="A39" s="52">
        <v>35</v>
      </c>
      <c r="B39" s="58" t="s">
        <v>108</v>
      </c>
      <c r="C39" s="59" t="s">
        <v>109</v>
      </c>
      <c r="D39" s="52" t="s">
        <v>110</v>
      </c>
      <c r="E39" s="53" t="s">
        <v>27</v>
      </c>
      <c r="F39" s="54" t="s">
        <v>98</v>
      </c>
      <c r="G39" s="54" t="s">
        <v>35</v>
      </c>
      <c r="H39" s="54">
        <v>3</v>
      </c>
      <c r="I39" s="54">
        <v>3</v>
      </c>
      <c r="J39" s="54">
        <v>3</v>
      </c>
      <c r="K39" s="54">
        <f t="shared" si="2"/>
        <v>9</v>
      </c>
      <c r="L39" s="55" t="str">
        <f t="shared" si="1"/>
        <v>MI</v>
      </c>
    </row>
    <row r="40" spans="1:13" ht="22.5" x14ac:dyDescent="0.2">
      <c r="A40" s="52">
        <v>36</v>
      </c>
      <c r="B40" s="58" t="s">
        <v>233</v>
      </c>
      <c r="C40" s="59" t="s">
        <v>112</v>
      </c>
      <c r="D40" s="52" t="s">
        <v>110</v>
      </c>
      <c r="E40" s="53" t="s">
        <v>27</v>
      </c>
      <c r="F40" s="54" t="s">
        <v>98</v>
      </c>
      <c r="G40" s="54" t="s">
        <v>176</v>
      </c>
      <c r="H40" s="54">
        <v>3</v>
      </c>
      <c r="I40" s="54">
        <v>3</v>
      </c>
      <c r="J40" s="54">
        <v>3</v>
      </c>
      <c r="K40" s="54">
        <f t="shared" si="2"/>
        <v>9</v>
      </c>
      <c r="L40" s="55" t="str">
        <f t="shared" si="1"/>
        <v>MI</v>
      </c>
    </row>
    <row r="41" spans="1:13" ht="15" x14ac:dyDescent="0.2">
      <c r="A41" s="52">
        <v>37</v>
      </c>
      <c r="B41" s="58" t="s">
        <v>234</v>
      </c>
      <c r="C41" s="59" t="s">
        <v>235</v>
      </c>
      <c r="D41" s="52" t="s">
        <v>236</v>
      </c>
      <c r="E41" s="53" t="s">
        <v>27</v>
      </c>
      <c r="F41" s="54" t="s">
        <v>51</v>
      </c>
      <c r="G41" s="54" t="s">
        <v>176</v>
      </c>
      <c r="H41" s="54">
        <v>3</v>
      </c>
      <c r="I41" s="54">
        <v>3</v>
      </c>
      <c r="J41" s="54">
        <v>3</v>
      </c>
      <c r="K41" s="54">
        <f t="shared" ref="K41" si="3">SUM(H41:J41)</f>
        <v>9</v>
      </c>
      <c r="L41" s="55" t="str">
        <f t="shared" si="1"/>
        <v>MI</v>
      </c>
    </row>
    <row r="42" spans="1:13" ht="15" x14ac:dyDescent="0.2">
      <c r="A42" s="52">
        <v>38</v>
      </c>
      <c r="B42" s="58" t="s">
        <v>113</v>
      </c>
      <c r="C42" s="59" t="s">
        <v>114</v>
      </c>
      <c r="D42" s="52" t="s">
        <v>115</v>
      </c>
      <c r="E42" s="53" t="s">
        <v>27</v>
      </c>
      <c r="F42" s="54" t="s">
        <v>98</v>
      </c>
      <c r="G42" s="54" t="s">
        <v>176</v>
      </c>
      <c r="H42" s="54">
        <v>3</v>
      </c>
      <c r="I42" s="54">
        <v>3</v>
      </c>
      <c r="J42" s="54">
        <v>2</v>
      </c>
      <c r="K42" s="54">
        <f t="shared" si="2"/>
        <v>8</v>
      </c>
      <c r="L42" s="55" t="str">
        <f t="shared" si="1"/>
        <v>MI</v>
      </c>
    </row>
    <row r="43" spans="1:13" ht="15" x14ac:dyDescent="0.2">
      <c r="A43" s="52">
        <v>39</v>
      </c>
      <c r="B43" s="58" t="s">
        <v>237</v>
      </c>
      <c r="C43" s="59" t="s">
        <v>114</v>
      </c>
      <c r="D43" s="52" t="s">
        <v>236</v>
      </c>
      <c r="E43" s="53" t="s">
        <v>27</v>
      </c>
      <c r="F43" s="54" t="s">
        <v>51</v>
      </c>
      <c r="G43" s="54" t="s">
        <v>176</v>
      </c>
      <c r="H43" s="54">
        <v>3</v>
      </c>
      <c r="I43" s="54">
        <v>3</v>
      </c>
      <c r="J43" s="54">
        <v>3</v>
      </c>
      <c r="K43" s="54">
        <f t="shared" si="2"/>
        <v>9</v>
      </c>
      <c r="L43" s="55" t="str">
        <f t="shared" si="1"/>
        <v>MI</v>
      </c>
      <c r="M43" s="55"/>
    </row>
    <row r="44" spans="1:13" ht="25.5" x14ac:dyDescent="0.2">
      <c r="A44" s="52">
        <v>40</v>
      </c>
      <c r="B44" s="58" t="s">
        <v>238</v>
      </c>
      <c r="C44" s="59" t="s">
        <v>117</v>
      </c>
      <c r="D44" s="52" t="s">
        <v>118</v>
      </c>
      <c r="E44" s="53" t="s">
        <v>62</v>
      </c>
      <c r="F44" s="54" t="s">
        <v>51</v>
      </c>
      <c r="G44" s="54" t="s">
        <v>35</v>
      </c>
      <c r="H44" s="54">
        <v>3</v>
      </c>
      <c r="I44" s="54">
        <v>1</v>
      </c>
      <c r="J44" s="54">
        <v>2</v>
      </c>
      <c r="K44" s="54">
        <f t="shared" si="2"/>
        <v>6</v>
      </c>
      <c r="L44" s="55" t="str">
        <f t="shared" si="1"/>
        <v>I</v>
      </c>
    </row>
    <row r="45" spans="1:13" ht="22.5" x14ac:dyDescent="0.2">
      <c r="A45" s="52">
        <v>41</v>
      </c>
      <c r="B45" s="58" t="s">
        <v>119</v>
      </c>
      <c r="C45" s="59" t="s">
        <v>120</v>
      </c>
      <c r="D45" s="52" t="s">
        <v>239</v>
      </c>
      <c r="E45" s="53" t="s">
        <v>46</v>
      </c>
      <c r="F45" s="54" t="s">
        <v>51</v>
      </c>
      <c r="G45" s="54" t="s">
        <v>176</v>
      </c>
      <c r="H45" s="54">
        <v>3</v>
      </c>
      <c r="I45" s="54">
        <v>3</v>
      </c>
      <c r="J45" s="54">
        <v>3</v>
      </c>
      <c r="K45" s="54">
        <f t="shared" si="2"/>
        <v>9</v>
      </c>
      <c r="L45" s="55" t="str">
        <f t="shared" si="1"/>
        <v>MI</v>
      </c>
    </row>
    <row r="46" spans="1:13" ht="28.5" x14ac:dyDescent="0.2">
      <c r="A46" s="52">
        <v>42</v>
      </c>
      <c r="B46" s="60" t="s">
        <v>121</v>
      </c>
      <c r="C46" s="61" t="s">
        <v>240</v>
      </c>
      <c r="D46" s="54" t="s">
        <v>241</v>
      </c>
      <c r="E46" s="53" t="s">
        <v>62</v>
      </c>
      <c r="F46" s="62" t="s">
        <v>242</v>
      </c>
      <c r="G46" s="54" t="s">
        <v>176</v>
      </c>
      <c r="H46" s="54">
        <v>3</v>
      </c>
      <c r="I46" s="54">
        <v>3</v>
      </c>
      <c r="J46" s="54">
        <v>3</v>
      </c>
      <c r="K46" s="54">
        <f t="shared" si="2"/>
        <v>9</v>
      </c>
      <c r="L46" s="55" t="str">
        <f t="shared" si="1"/>
        <v>MI</v>
      </c>
    </row>
    <row r="47" spans="1:13" ht="28.5" x14ac:dyDescent="0.2">
      <c r="A47" s="52">
        <v>43</v>
      </c>
      <c r="B47" s="60" t="s">
        <v>122</v>
      </c>
      <c r="C47" s="61" t="s">
        <v>243</v>
      </c>
      <c r="D47" s="54" t="s">
        <v>244</v>
      </c>
      <c r="E47" s="53" t="s">
        <v>46</v>
      </c>
      <c r="F47" s="62" t="s">
        <v>242</v>
      </c>
      <c r="G47" s="54" t="s">
        <v>35</v>
      </c>
      <c r="H47" s="54">
        <v>3</v>
      </c>
      <c r="I47" s="54">
        <v>3</v>
      </c>
      <c r="J47" s="54">
        <v>3</v>
      </c>
      <c r="K47" s="54">
        <f t="shared" si="2"/>
        <v>9</v>
      </c>
      <c r="L47" s="55" t="str">
        <f t="shared" si="1"/>
        <v>MI</v>
      </c>
    </row>
    <row r="48" spans="1:13" ht="28.5" x14ac:dyDescent="0.2">
      <c r="A48" s="52">
        <v>44</v>
      </c>
      <c r="B48" s="60" t="s">
        <v>123</v>
      </c>
      <c r="C48" s="61" t="s">
        <v>245</v>
      </c>
      <c r="D48" s="54" t="s">
        <v>246</v>
      </c>
      <c r="E48" s="53" t="s">
        <v>46</v>
      </c>
      <c r="F48" s="62" t="s">
        <v>242</v>
      </c>
      <c r="G48" s="54" t="s">
        <v>35</v>
      </c>
      <c r="H48" s="54">
        <v>3</v>
      </c>
      <c r="I48" s="54">
        <v>3</v>
      </c>
      <c r="J48" s="54">
        <v>3</v>
      </c>
      <c r="K48" s="54">
        <f t="shared" si="2"/>
        <v>9</v>
      </c>
      <c r="L48" s="55" t="str">
        <f t="shared" si="1"/>
        <v>MI</v>
      </c>
    </row>
    <row r="49" spans="1:12" ht="28.5" x14ac:dyDescent="0.2">
      <c r="A49" s="52">
        <v>45</v>
      </c>
      <c r="B49" s="60" t="s">
        <v>124</v>
      </c>
      <c r="C49" s="61" t="s">
        <v>247</v>
      </c>
      <c r="D49" s="54" t="s">
        <v>248</v>
      </c>
      <c r="E49" s="53" t="s">
        <v>46</v>
      </c>
      <c r="F49" s="62" t="s">
        <v>242</v>
      </c>
      <c r="G49" s="54" t="s">
        <v>35</v>
      </c>
      <c r="H49" s="54">
        <v>3</v>
      </c>
      <c r="I49" s="54">
        <v>3</v>
      </c>
      <c r="J49" s="54">
        <v>3</v>
      </c>
      <c r="K49" s="54">
        <f t="shared" si="2"/>
        <v>9</v>
      </c>
      <c r="L49" s="55" t="str">
        <f t="shared" si="1"/>
        <v>MI</v>
      </c>
    </row>
    <row r="50" spans="1:12" ht="28.5" x14ac:dyDescent="0.2">
      <c r="A50" s="52">
        <v>46</v>
      </c>
      <c r="B50" s="60" t="s">
        <v>249</v>
      </c>
      <c r="C50" s="61" t="s">
        <v>250</v>
      </c>
      <c r="D50" s="54" t="s">
        <v>251</v>
      </c>
      <c r="E50" s="53" t="s">
        <v>46</v>
      </c>
      <c r="F50" s="62" t="s">
        <v>252</v>
      </c>
      <c r="G50" s="54" t="s">
        <v>35</v>
      </c>
      <c r="H50" s="54">
        <v>1</v>
      </c>
      <c r="I50" s="54">
        <v>1</v>
      </c>
      <c r="J50" s="54">
        <v>1</v>
      </c>
      <c r="K50" s="54">
        <f t="shared" si="2"/>
        <v>3</v>
      </c>
      <c r="L50" s="55" t="str">
        <f t="shared" si="1"/>
        <v>I</v>
      </c>
    </row>
    <row r="51" spans="1:12" ht="28.5" x14ac:dyDescent="0.2">
      <c r="A51" s="52">
        <v>47</v>
      </c>
      <c r="B51" s="60" t="s">
        <v>253</v>
      </c>
      <c r="C51" s="61" t="s">
        <v>254</v>
      </c>
      <c r="D51" s="54" t="s">
        <v>255</v>
      </c>
      <c r="E51" s="53" t="s">
        <v>46</v>
      </c>
      <c r="F51" s="62" t="s">
        <v>242</v>
      </c>
      <c r="G51" s="54" t="s">
        <v>35</v>
      </c>
      <c r="H51" s="54">
        <v>2</v>
      </c>
      <c r="I51" s="54">
        <v>2</v>
      </c>
      <c r="J51" s="54">
        <v>2</v>
      </c>
      <c r="K51" s="54">
        <f t="shared" si="2"/>
        <v>6</v>
      </c>
      <c r="L51" s="55" t="str">
        <f t="shared" si="1"/>
        <v>I</v>
      </c>
    </row>
    <row r="53" spans="1:12" ht="27" x14ac:dyDescent="0.35">
      <c r="A53" s="223" t="s">
        <v>164</v>
      </c>
      <c r="B53" s="224"/>
      <c r="C53" s="224"/>
      <c r="D53" s="224"/>
      <c r="E53" s="225"/>
    </row>
    <row r="54" spans="1:12" ht="20.25" x14ac:dyDescent="0.3">
      <c r="A54" s="171" t="s">
        <v>165</v>
      </c>
      <c r="B54" s="172"/>
      <c r="C54" s="46" t="s">
        <v>166</v>
      </c>
      <c r="D54" s="47" t="s">
        <v>167</v>
      </c>
      <c r="E54" s="47" t="s">
        <v>168</v>
      </c>
    </row>
    <row r="55" spans="1:12" x14ac:dyDescent="0.2">
      <c r="A55" s="219" t="s">
        <v>169</v>
      </c>
      <c r="B55" s="220"/>
      <c r="C55" s="48" t="s">
        <v>170</v>
      </c>
      <c r="D55" s="49">
        <v>2017</v>
      </c>
      <c r="E55" s="50">
        <v>1</v>
      </c>
    </row>
    <row r="56" spans="1:12" ht="71.25" x14ac:dyDescent="0.2">
      <c r="A56" s="219" t="s">
        <v>171</v>
      </c>
      <c r="B56" s="220"/>
      <c r="C56" s="2" t="s">
        <v>172</v>
      </c>
      <c r="D56" s="51">
        <v>43646</v>
      </c>
      <c r="E56" s="50">
        <v>2</v>
      </c>
    </row>
    <row r="57" spans="1:12" x14ac:dyDescent="0.2">
      <c r="A57" s="219"/>
      <c r="B57" s="220"/>
      <c r="C57" s="48"/>
      <c r="D57" s="49"/>
      <c r="E57" s="49"/>
    </row>
  </sheetData>
  <customSheetViews>
    <customSheetView guid="{D339925F-39FB-4F96-AB51-F6DFCF46C7A0}" state="hidden">
      <selection activeCell="A4" sqref="A4"/>
      <pageMargins left="0.7" right="0.7" top="0.75" bottom="0.75" header="0.3" footer="0.3"/>
    </customSheetView>
  </customSheetViews>
  <mergeCells count="12">
    <mergeCell ref="N4:O4"/>
    <mergeCell ref="A5:L5"/>
    <mergeCell ref="A57:B57"/>
    <mergeCell ref="A1:A3"/>
    <mergeCell ref="B1:J2"/>
    <mergeCell ref="B3:J3"/>
    <mergeCell ref="H4:K4"/>
    <mergeCell ref="A6:L6"/>
    <mergeCell ref="A53:E53"/>
    <mergeCell ref="A54:B54"/>
    <mergeCell ref="A55:B55"/>
    <mergeCell ref="A56:B56"/>
  </mergeCells>
  <dataValidations count="1">
    <dataValidation type="list" allowBlank="1" showInputMessage="1" showErrorMessage="1" sqref="E7 E9:E51">
      <formula1>$AF$5:$AF$6</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E7"/>
  <sheetViews>
    <sheetView workbookViewId="0">
      <selection activeCell="A5" sqref="A5:B5"/>
    </sheetView>
  </sheetViews>
  <sheetFormatPr baseColWidth="10" defaultRowHeight="15" x14ac:dyDescent="0.25"/>
  <cols>
    <col min="1" max="1" width="29.42578125" customWidth="1"/>
    <col min="2" max="2" width="41.42578125" customWidth="1"/>
    <col min="3" max="3" width="70.28515625" customWidth="1"/>
    <col min="5" max="5" width="16.7109375" customWidth="1"/>
  </cols>
  <sheetData>
    <row r="2" spans="1:5" ht="27" x14ac:dyDescent="0.35">
      <c r="A2" s="168" t="s">
        <v>168</v>
      </c>
      <c r="B2" s="169"/>
      <c r="C2" s="169"/>
      <c r="D2" s="169"/>
      <c r="E2" s="170"/>
    </row>
    <row r="3" spans="1:5" ht="20.25" x14ac:dyDescent="0.3">
      <c r="A3" s="171" t="s">
        <v>257</v>
      </c>
      <c r="B3" s="172"/>
      <c r="C3" s="46" t="s">
        <v>166</v>
      </c>
      <c r="D3" s="47" t="s">
        <v>167</v>
      </c>
      <c r="E3" s="47" t="s">
        <v>168</v>
      </c>
    </row>
    <row r="4" spans="1:5" x14ac:dyDescent="0.25">
      <c r="A4" s="166" t="s">
        <v>256</v>
      </c>
      <c r="B4" s="167"/>
      <c r="C4" s="48" t="s">
        <v>170</v>
      </c>
      <c r="D4" s="49">
        <v>2018</v>
      </c>
      <c r="E4" s="50">
        <v>1</v>
      </c>
    </row>
    <row r="5" spans="1:5" ht="43.5" x14ac:dyDescent="0.25">
      <c r="A5" s="166" t="s">
        <v>171</v>
      </c>
      <c r="B5" s="167"/>
      <c r="C5" s="2" t="s">
        <v>172</v>
      </c>
      <c r="D5" s="51">
        <v>43646</v>
      </c>
      <c r="E5" s="50">
        <v>2</v>
      </c>
    </row>
    <row r="6" spans="1:5" x14ac:dyDescent="0.25">
      <c r="A6" s="166" t="s">
        <v>173</v>
      </c>
      <c r="B6" s="167"/>
      <c r="C6" s="48" t="s">
        <v>170</v>
      </c>
      <c r="D6" s="51">
        <v>44377</v>
      </c>
      <c r="E6" s="50">
        <v>3</v>
      </c>
    </row>
    <row r="7" spans="1:5" ht="43.5" x14ac:dyDescent="0.25">
      <c r="A7" s="166" t="s">
        <v>547</v>
      </c>
      <c r="B7" s="167"/>
      <c r="C7" s="48" t="s">
        <v>561</v>
      </c>
      <c r="D7" s="51">
        <v>44482</v>
      </c>
      <c r="E7" s="50">
        <v>4</v>
      </c>
    </row>
  </sheetData>
  <customSheetViews>
    <customSheetView guid="{D339925F-39FB-4F96-AB51-F6DFCF46C7A0}" state="hidden">
      <selection activeCell="A5" sqref="A5:B5"/>
      <pageMargins left="0.7" right="0.7" top="0.75" bottom="0.75" header="0.3" footer="0.3"/>
    </customSheetView>
  </customSheetViews>
  <mergeCells count="6">
    <mergeCell ref="A7:B7"/>
    <mergeCell ref="A2:E2"/>
    <mergeCell ref="A3:B3"/>
    <mergeCell ref="A4:B4"/>
    <mergeCell ref="A5:B5"/>
    <mergeCell ref="A6:B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theme="3" tint="-0.249977111117893"/>
  </sheetPr>
  <dimension ref="A1:BZ19"/>
  <sheetViews>
    <sheetView tabSelected="1" zoomScale="85" zoomScaleNormal="85" workbookViewId="0">
      <selection activeCell="D10" sqref="D10"/>
    </sheetView>
  </sheetViews>
  <sheetFormatPr baseColWidth="10" defaultColWidth="11.42578125" defaultRowHeight="14.25" x14ac:dyDescent="0.2"/>
  <cols>
    <col min="1" max="1" width="15.5703125" style="124" customWidth="1"/>
    <col min="2" max="2" width="48.28515625" style="9" customWidth="1"/>
    <col min="3" max="3" width="48.7109375" style="2" customWidth="1"/>
    <col min="4" max="4" width="26.42578125" style="3" customWidth="1"/>
    <col min="5" max="5" width="13.7109375" style="3" customWidth="1"/>
    <col min="6" max="6" width="19.85546875" style="3" customWidth="1"/>
    <col min="7" max="8" width="18.7109375" style="3" customWidth="1"/>
    <col min="9" max="9" width="12" style="3" customWidth="1"/>
    <col min="10" max="10" width="17.7109375" style="3" customWidth="1"/>
    <col min="11" max="11" width="15.42578125" style="3" customWidth="1"/>
    <col min="12" max="12" width="14.85546875" style="3" customWidth="1"/>
    <col min="13" max="13" width="19.140625" style="1" customWidth="1"/>
    <col min="14" max="14" width="20.140625" style="1" customWidth="1"/>
    <col min="15" max="15" width="11.42578125" style="1"/>
    <col min="16" max="16" width="13.5703125" style="1" customWidth="1"/>
    <col min="17" max="16384" width="11.42578125" style="1"/>
  </cols>
  <sheetData>
    <row r="1" spans="1:78" customFormat="1" ht="36" customHeight="1" x14ac:dyDescent="0.25">
      <c r="A1" s="178"/>
      <c r="B1" s="180" t="s">
        <v>0</v>
      </c>
      <c r="C1" s="181"/>
      <c r="D1" s="181"/>
      <c r="E1" s="181"/>
      <c r="F1" s="181"/>
      <c r="G1" s="181"/>
      <c r="H1" s="181"/>
      <c r="I1" s="181"/>
      <c r="J1" s="181"/>
      <c r="K1" s="182"/>
      <c r="L1" s="35" t="s">
        <v>1</v>
      </c>
      <c r="M1" s="131" t="s">
        <v>643</v>
      </c>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row>
    <row r="2" spans="1:78" customFormat="1" ht="21" customHeight="1" x14ac:dyDescent="0.25">
      <c r="A2" s="178"/>
      <c r="B2" s="183"/>
      <c r="C2" s="184"/>
      <c r="D2" s="184"/>
      <c r="E2" s="184"/>
      <c r="F2" s="184"/>
      <c r="G2" s="184"/>
      <c r="H2" s="184"/>
      <c r="I2" s="184"/>
      <c r="J2" s="184"/>
      <c r="K2" s="185"/>
      <c r="L2" s="35" t="s">
        <v>3</v>
      </c>
      <c r="M2" s="33" t="s">
        <v>4</v>
      </c>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3" spans="1:78" customFormat="1" ht="30" customHeight="1" x14ac:dyDescent="0.25">
      <c r="A3" s="179"/>
      <c r="B3" s="186" t="s">
        <v>5</v>
      </c>
      <c r="C3" s="187"/>
      <c r="D3" s="187"/>
      <c r="E3" s="187"/>
      <c r="F3" s="187"/>
      <c r="G3" s="187"/>
      <c r="H3" s="187"/>
      <c r="I3" s="187"/>
      <c r="J3" s="187"/>
      <c r="K3" s="188"/>
      <c r="L3" s="113" t="s">
        <v>6</v>
      </c>
      <c r="M3" s="34" t="s">
        <v>7</v>
      </c>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row>
    <row r="4" spans="1:78" ht="34.5" customHeight="1" x14ac:dyDescent="0.2">
      <c r="A4" s="176" t="s">
        <v>8</v>
      </c>
      <c r="B4" s="189" t="s">
        <v>9</v>
      </c>
      <c r="C4" s="190" t="s">
        <v>10</v>
      </c>
      <c r="D4" s="190" t="s">
        <v>11</v>
      </c>
      <c r="E4" s="189" t="s">
        <v>12</v>
      </c>
      <c r="F4" s="189" t="s">
        <v>13</v>
      </c>
      <c r="G4" s="189" t="s">
        <v>14</v>
      </c>
      <c r="H4" s="189" t="s">
        <v>540</v>
      </c>
      <c r="I4" s="189" t="s">
        <v>261</v>
      </c>
      <c r="J4" s="190"/>
      <c r="K4" s="190"/>
      <c r="L4" s="190"/>
      <c r="M4" s="176" t="s">
        <v>260</v>
      </c>
    </row>
    <row r="5" spans="1:78" ht="40.5" customHeight="1" x14ac:dyDescent="0.2">
      <c r="A5" s="176"/>
      <c r="B5" s="189"/>
      <c r="C5" s="190"/>
      <c r="D5" s="190"/>
      <c r="E5" s="189"/>
      <c r="F5" s="189"/>
      <c r="G5" s="189"/>
      <c r="H5" s="189"/>
      <c r="I5" s="122" t="s">
        <v>19</v>
      </c>
      <c r="J5" s="122" t="s">
        <v>20</v>
      </c>
      <c r="K5" s="122" t="s">
        <v>21</v>
      </c>
      <c r="L5" s="123" t="s">
        <v>22</v>
      </c>
      <c r="M5" s="176"/>
    </row>
    <row r="6" spans="1:78" ht="27.75" customHeight="1" x14ac:dyDescent="0.2">
      <c r="A6" s="177" t="s">
        <v>25</v>
      </c>
      <c r="B6" s="177"/>
      <c r="C6" s="177"/>
      <c r="D6" s="177"/>
      <c r="E6" s="177"/>
      <c r="F6" s="177"/>
      <c r="G6" s="177"/>
      <c r="H6" s="177"/>
      <c r="I6" s="177"/>
      <c r="J6" s="177"/>
      <c r="K6" s="177"/>
      <c r="L6" s="177"/>
      <c r="M6" s="177"/>
      <c r="AB6" s="1" t="s">
        <v>27</v>
      </c>
    </row>
    <row r="7" spans="1:78" ht="25.5" x14ac:dyDescent="0.2">
      <c r="A7" s="126" t="s">
        <v>773</v>
      </c>
      <c r="B7" s="15" t="s">
        <v>393</v>
      </c>
      <c r="C7" s="15" t="s">
        <v>394</v>
      </c>
      <c r="D7" s="15" t="s">
        <v>395</v>
      </c>
      <c r="E7" s="15" t="s">
        <v>43</v>
      </c>
      <c r="F7" s="15" t="s">
        <v>396</v>
      </c>
      <c r="G7" s="15" t="s">
        <v>397</v>
      </c>
      <c r="H7" s="7" t="s">
        <v>284</v>
      </c>
      <c r="I7" s="38">
        <v>2</v>
      </c>
      <c r="J7" s="38">
        <v>2</v>
      </c>
      <c r="K7" s="38">
        <v>2</v>
      </c>
      <c r="L7" s="38">
        <v>6</v>
      </c>
      <c r="M7" s="80" t="str">
        <f>IF(L7&lt;=5,"Bajo",IF(L7=6,"Medio","Alto"))</f>
        <v>Medio</v>
      </c>
    </row>
    <row r="8" spans="1:78" ht="51" x14ac:dyDescent="0.2">
      <c r="A8" s="126" t="s">
        <v>772</v>
      </c>
      <c r="B8" s="15" t="s">
        <v>398</v>
      </c>
      <c r="C8" s="15" t="s">
        <v>399</v>
      </c>
      <c r="D8" s="15" t="s">
        <v>395</v>
      </c>
      <c r="E8" s="15" t="s">
        <v>43</v>
      </c>
      <c r="F8" s="15" t="s">
        <v>396</v>
      </c>
      <c r="G8" s="15" t="s">
        <v>397</v>
      </c>
      <c r="H8" s="7" t="s">
        <v>284</v>
      </c>
      <c r="I8" s="38">
        <v>2</v>
      </c>
      <c r="J8" s="38">
        <v>2</v>
      </c>
      <c r="K8" s="38">
        <v>2</v>
      </c>
      <c r="L8" s="38">
        <v>6</v>
      </c>
      <c r="M8" s="80" t="str">
        <f t="shared" ref="M8:M11" si="0">IF(L8&lt;=5,"Bajo",IF(L8=6,"Medio","Alto"))</f>
        <v>Medio</v>
      </c>
    </row>
    <row r="9" spans="1:78" ht="76.5" x14ac:dyDescent="0.2">
      <c r="A9" s="126" t="s">
        <v>774</v>
      </c>
      <c r="B9" s="15" t="s">
        <v>548</v>
      </c>
      <c r="C9" s="15" t="s">
        <v>400</v>
      </c>
      <c r="D9" s="15" t="s">
        <v>395</v>
      </c>
      <c r="E9" s="15" t="s">
        <v>43</v>
      </c>
      <c r="F9" s="15" t="s">
        <v>396</v>
      </c>
      <c r="G9" s="15" t="s">
        <v>397</v>
      </c>
      <c r="H9" s="7" t="s">
        <v>284</v>
      </c>
      <c r="I9" s="38">
        <v>2</v>
      </c>
      <c r="J9" s="38">
        <v>2</v>
      </c>
      <c r="K9" s="38">
        <v>2</v>
      </c>
      <c r="L9" s="38">
        <v>6</v>
      </c>
      <c r="M9" s="80" t="str">
        <f t="shared" si="0"/>
        <v>Medio</v>
      </c>
    </row>
    <row r="10" spans="1:78" ht="25.5" x14ac:dyDescent="0.2">
      <c r="A10" s="126" t="s">
        <v>775</v>
      </c>
      <c r="B10" s="15" t="s">
        <v>401</v>
      </c>
      <c r="C10" s="15" t="s">
        <v>402</v>
      </c>
      <c r="D10" s="15" t="s">
        <v>395</v>
      </c>
      <c r="E10" s="15" t="s">
        <v>43</v>
      </c>
      <c r="F10" s="15" t="s">
        <v>396</v>
      </c>
      <c r="G10" s="15" t="s">
        <v>397</v>
      </c>
      <c r="H10" s="7" t="s">
        <v>284</v>
      </c>
      <c r="I10" s="38">
        <v>2</v>
      </c>
      <c r="J10" s="38">
        <v>2</v>
      </c>
      <c r="K10" s="38">
        <v>2</v>
      </c>
      <c r="L10" s="38">
        <v>6</v>
      </c>
      <c r="M10" s="80" t="str">
        <f t="shared" si="0"/>
        <v>Medio</v>
      </c>
    </row>
    <row r="11" spans="1:78" ht="25.5" x14ac:dyDescent="0.2">
      <c r="A11" s="126" t="s">
        <v>776</v>
      </c>
      <c r="B11" s="15" t="s">
        <v>594</v>
      </c>
      <c r="C11" s="15" t="s">
        <v>595</v>
      </c>
      <c r="D11" s="15" t="s">
        <v>395</v>
      </c>
      <c r="E11" s="15" t="s">
        <v>43</v>
      </c>
      <c r="F11" s="15" t="s">
        <v>396</v>
      </c>
      <c r="G11" s="15" t="s">
        <v>397</v>
      </c>
      <c r="H11" s="7" t="s">
        <v>284</v>
      </c>
      <c r="I11" s="38">
        <v>2</v>
      </c>
      <c r="J11" s="38">
        <v>2</v>
      </c>
      <c r="K11" s="38">
        <v>2</v>
      </c>
      <c r="L11" s="38">
        <v>6</v>
      </c>
      <c r="M11" s="39" t="str">
        <f t="shared" si="0"/>
        <v>Medio</v>
      </c>
    </row>
    <row r="12" spans="1:78" ht="25.5" x14ac:dyDescent="0.2">
      <c r="A12" s="126" t="s">
        <v>777</v>
      </c>
      <c r="B12" s="15" t="s">
        <v>593</v>
      </c>
      <c r="C12" s="15" t="s">
        <v>596</v>
      </c>
      <c r="D12" s="15" t="s">
        <v>395</v>
      </c>
      <c r="E12" s="15" t="s">
        <v>43</v>
      </c>
      <c r="F12" s="15" t="s">
        <v>396</v>
      </c>
      <c r="G12" s="15" t="s">
        <v>397</v>
      </c>
      <c r="H12" s="7" t="s">
        <v>284</v>
      </c>
      <c r="I12" s="38">
        <v>2</v>
      </c>
      <c r="J12" s="38">
        <v>2</v>
      </c>
      <c r="K12" s="38">
        <v>2</v>
      </c>
      <c r="L12" s="38">
        <v>6</v>
      </c>
      <c r="M12" s="39" t="str">
        <f t="shared" ref="M12" si="1">IF(L12&lt;=5,"Bajo",IF(L12=6,"Medio","Alto"))</f>
        <v>Medio</v>
      </c>
    </row>
    <row r="13" spans="1:78" ht="25.5" x14ac:dyDescent="0.2">
      <c r="A13" s="126" t="s">
        <v>778</v>
      </c>
      <c r="B13" s="15" t="s">
        <v>598</v>
      </c>
      <c r="C13" s="15" t="s">
        <v>597</v>
      </c>
      <c r="D13" s="15" t="s">
        <v>395</v>
      </c>
      <c r="E13" s="15" t="s">
        <v>43</v>
      </c>
      <c r="F13" s="15" t="s">
        <v>396</v>
      </c>
      <c r="G13" s="15" t="s">
        <v>397</v>
      </c>
      <c r="H13" s="7" t="s">
        <v>284</v>
      </c>
      <c r="I13" s="38">
        <v>2</v>
      </c>
      <c r="J13" s="38">
        <v>2</v>
      </c>
      <c r="K13" s="38">
        <v>2</v>
      </c>
      <c r="L13" s="38">
        <v>6</v>
      </c>
      <c r="M13" s="39" t="str">
        <f t="shared" ref="M13:M14" si="2">IF(L13&lt;=5,"Bajo",IF(L13=6,"Medio","Alto"))</f>
        <v>Medio</v>
      </c>
    </row>
    <row r="14" spans="1:78" ht="25.5" x14ac:dyDescent="0.2">
      <c r="A14" s="126" t="s">
        <v>779</v>
      </c>
      <c r="B14" s="15" t="s">
        <v>599</v>
      </c>
      <c r="C14" s="15" t="s">
        <v>600</v>
      </c>
      <c r="D14" s="15" t="s">
        <v>395</v>
      </c>
      <c r="E14" s="15"/>
      <c r="F14" s="15" t="s">
        <v>396</v>
      </c>
      <c r="G14" s="15" t="s">
        <v>397</v>
      </c>
      <c r="H14" s="7" t="s">
        <v>601</v>
      </c>
      <c r="I14" s="38">
        <v>2</v>
      </c>
      <c r="J14" s="38">
        <v>2</v>
      </c>
      <c r="K14" s="38">
        <v>2</v>
      </c>
      <c r="L14" s="38">
        <v>6</v>
      </c>
      <c r="M14" s="39" t="str">
        <f t="shared" si="2"/>
        <v>Medio</v>
      </c>
    </row>
    <row r="16" spans="1:78" ht="15" thickBot="1" x14ac:dyDescent="0.25"/>
    <row r="17" spans="13:13" x14ac:dyDescent="0.2">
      <c r="M17" s="173" t="s">
        <v>572</v>
      </c>
    </row>
    <row r="18" spans="13:13" x14ac:dyDescent="0.2">
      <c r="M18" s="174"/>
    </row>
    <row r="19" spans="13:13" ht="15" thickBot="1" x14ac:dyDescent="0.25">
      <c r="M19" s="175"/>
    </row>
  </sheetData>
  <customSheetViews>
    <customSheetView guid="{D339925F-39FB-4F96-AB51-F6DFCF46C7A0}" scale="85">
      <selection activeCell="M18" sqref="M18:M20"/>
      <pageMargins left="0.7" right="0.7" top="0.75" bottom="0.75" header="0.3" footer="0.3"/>
    </customSheetView>
  </customSheetViews>
  <mergeCells count="15">
    <mergeCell ref="M17:M19"/>
    <mergeCell ref="M4:M5"/>
    <mergeCell ref="A6:M6"/>
    <mergeCell ref="A1:A3"/>
    <mergeCell ref="B1:K2"/>
    <mergeCell ref="B3:K3"/>
    <mergeCell ref="A4:A5"/>
    <mergeCell ref="B4:B5"/>
    <mergeCell ref="C4:C5"/>
    <mergeCell ref="D4:D5"/>
    <mergeCell ref="E4:E5"/>
    <mergeCell ref="F4:F5"/>
    <mergeCell ref="G4:G5"/>
    <mergeCell ref="I4:L4"/>
    <mergeCell ref="H4:H5"/>
  </mergeCells>
  <conditionalFormatting sqref="M11">
    <cfRule type="containsText" dxfId="276" priority="10" operator="containsText" text="Bajo">
      <formula>NOT(ISERROR(SEARCH("Bajo",M11)))</formula>
    </cfRule>
    <cfRule type="containsText" dxfId="275" priority="11" operator="containsText" text="Medio">
      <formula>NOT(ISERROR(SEARCH("Medio",M11)))</formula>
    </cfRule>
    <cfRule type="containsText" dxfId="274" priority="12" operator="containsText" text="Alto">
      <formula>NOT(ISERROR(SEARCH("Alto",M11)))</formula>
    </cfRule>
  </conditionalFormatting>
  <conditionalFormatting sqref="M7:M10">
    <cfRule type="containsText" dxfId="273" priority="7" operator="containsText" text="Bajo">
      <formula>NOT(ISERROR(SEARCH("Bajo",M7)))</formula>
    </cfRule>
    <cfRule type="containsText" dxfId="272" priority="8" operator="containsText" text="Medio">
      <formula>NOT(ISERROR(SEARCH("Medio",M7)))</formula>
    </cfRule>
    <cfRule type="containsText" dxfId="271" priority="9" operator="containsText" text="Alto">
      <formula>NOT(ISERROR(SEARCH("Alto",M7)))</formula>
    </cfRule>
  </conditionalFormatting>
  <conditionalFormatting sqref="M12">
    <cfRule type="containsText" dxfId="270" priority="4" operator="containsText" text="Bajo">
      <formula>NOT(ISERROR(SEARCH("Bajo",M12)))</formula>
    </cfRule>
    <cfRule type="containsText" dxfId="269" priority="5" operator="containsText" text="Medio">
      <formula>NOT(ISERROR(SEARCH("Medio",M12)))</formula>
    </cfRule>
    <cfRule type="containsText" dxfId="268" priority="6" operator="containsText" text="Alto">
      <formula>NOT(ISERROR(SEARCH("Alto",M12)))</formula>
    </cfRule>
  </conditionalFormatting>
  <conditionalFormatting sqref="M13:M14">
    <cfRule type="containsText" dxfId="267" priority="1" operator="containsText" text="Bajo">
      <formula>NOT(ISERROR(SEARCH("Bajo",M13)))</formula>
    </cfRule>
    <cfRule type="containsText" dxfId="266" priority="2" operator="containsText" text="Medio">
      <formula>NOT(ISERROR(SEARCH("Medio",M13)))</formula>
    </cfRule>
    <cfRule type="containsText" dxfId="265" priority="3" operator="containsText" text="Alto">
      <formula>NOT(ISERROR(SEARCH("Alto",M13)))</formula>
    </cfRule>
  </conditionalFormatting>
  <dataValidations count="1">
    <dataValidation type="list" allowBlank="1" showInputMessage="1" showErrorMessage="1" sqref="E7:E13">
      <formula1>$AH$5:$AH$11</formula1>
    </dataValidation>
  </dataValidations>
  <hyperlinks>
    <hyperlink ref="M17:M19" location="INDICE!A1" display="I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3" tint="-0.249977111117893"/>
  </sheetPr>
  <dimension ref="A1:BZ98"/>
  <sheetViews>
    <sheetView zoomScaleNormal="100" workbookViewId="0">
      <selection activeCell="D7" sqref="D7"/>
    </sheetView>
  </sheetViews>
  <sheetFormatPr baseColWidth="10" defaultColWidth="11.42578125" defaultRowHeight="14.25" x14ac:dyDescent="0.2"/>
  <cols>
    <col min="1" max="1" width="15.5703125" style="124" customWidth="1"/>
    <col min="2" max="2" width="29" style="25" customWidth="1"/>
    <col min="3" max="3" width="62.42578125" style="9" customWidth="1"/>
    <col min="4" max="4" width="34" style="2" customWidth="1"/>
    <col min="5" max="5" width="23.42578125" style="3" customWidth="1"/>
    <col min="6" max="6" width="13.7109375" style="3" customWidth="1"/>
    <col min="7" max="7" width="18" style="3" customWidth="1"/>
    <col min="8" max="8" width="18.7109375" style="79" customWidth="1"/>
    <col min="9" max="9" width="12" style="3" customWidth="1"/>
    <col min="10" max="10" width="17.7109375" style="3" customWidth="1"/>
    <col min="11" max="11" width="15.42578125" style="3" customWidth="1"/>
    <col min="12" max="12" width="14.85546875" style="3" customWidth="1"/>
    <col min="13" max="13" width="19.140625" style="1" customWidth="1"/>
    <col min="14" max="15" width="11.42578125" style="1"/>
    <col min="16" max="16" width="13.5703125" style="1" customWidth="1"/>
    <col min="17" max="16384" width="11.42578125" style="1"/>
  </cols>
  <sheetData>
    <row r="1" spans="1:78" customFormat="1" ht="36" customHeight="1" x14ac:dyDescent="0.25">
      <c r="A1" s="178"/>
      <c r="B1" s="44"/>
      <c r="C1" s="181" t="s">
        <v>0</v>
      </c>
      <c r="D1" s="181"/>
      <c r="E1" s="181"/>
      <c r="F1" s="181"/>
      <c r="G1" s="181"/>
      <c r="H1" s="181"/>
      <c r="I1" s="181"/>
      <c r="J1" s="181"/>
      <c r="K1" s="182"/>
      <c r="L1" s="35" t="s">
        <v>1</v>
      </c>
      <c r="M1" s="131" t="s">
        <v>643</v>
      </c>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row>
    <row r="2" spans="1:78" customFormat="1" ht="21" customHeight="1" x14ac:dyDescent="0.25">
      <c r="A2" s="178"/>
      <c r="B2" s="45"/>
      <c r="C2" s="184"/>
      <c r="D2" s="184"/>
      <c r="E2" s="184"/>
      <c r="F2" s="184"/>
      <c r="G2" s="184"/>
      <c r="H2" s="184"/>
      <c r="I2" s="184"/>
      <c r="J2" s="184"/>
      <c r="K2" s="185"/>
      <c r="L2" s="35" t="s">
        <v>3</v>
      </c>
      <c r="M2" s="33" t="s">
        <v>4</v>
      </c>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3" spans="1:78" customFormat="1" ht="30" customHeight="1" x14ac:dyDescent="0.25">
      <c r="A3" s="179"/>
      <c r="B3" s="45"/>
      <c r="C3" s="187" t="s">
        <v>5</v>
      </c>
      <c r="D3" s="187"/>
      <c r="E3" s="187"/>
      <c r="F3" s="187"/>
      <c r="G3" s="187"/>
      <c r="H3" s="187"/>
      <c r="I3" s="187"/>
      <c r="J3" s="187"/>
      <c r="K3" s="188"/>
      <c r="L3" s="113" t="s">
        <v>6</v>
      </c>
      <c r="M3" s="34" t="s">
        <v>7</v>
      </c>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row>
    <row r="4" spans="1:78" ht="34.5" customHeight="1" x14ac:dyDescent="0.2">
      <c r="A4" s="176" t="s">
        <v>8</v>
      </c>
      <c r="B4" s="189" t="s">
        <v>9</v>
      </c>
      <c r="C4" s="190" t="s">
        <v>10</v>
      </c>
      <c r="D4" s="190" t="s">
        <v>11</v>
      </c>
      <c r="E4" s="189" t="s">
        <v>12</v>
      </c>
      <c r="F4" s="189" t="s">
        <v>13</v>
      </c>
      <c r="G4" s="189" t="s">
        <v>14</v>
      </c>
      <c r="H4" s="189" t="s">
        <v>540</v>
      </c>
      <c r="I4" s="189" t="s">
        <v>261</v>
      </c>
      <c r="J4" s="190"/>
      <c r="K4" s="190"/>
      <c r="L4" s="190"/>
      <c r="M4" s="176" t="s">
        <v>260</v>
      </c>
    </row>
    <row r="5" spans="1:78" ht="40.5" customHeight="1" x14ac:dyDescent="0.2">
      <c r="A5" s="176"/>
      <c r="B5" s="189"/>
      <c r="C5" s="190"/>
      <c r="D5" s="190"/>
      <c r="E5" s="189"/>
      <c r="F5" s="189"/>
      <c r="G5" s="189"/>
      <c r="H5" s="189"/>
      <c r="I5" s="122" t="s">
        <v>19</v>
      </c>
      <c r="J5" s="122" t="s">
        <v>20</v>
      </c>
      <c r="K5" s="122" t="s">
        <v>21</v>
      </c>
      <c r="L5" s="123" t="s">
        <v>22</v>
      </c>
      <c r="M5" s="176"/>
    </row>
    <row r="6" spans="1:78" ht="27.75" customHeight="1" x14ac:dyDescent="0.2">
      <c r="A6" s="177" t="s">
        <v>25</v>
      </c>
      <c r="B6" s="177"/>
      <c r="C6" s="177"/>
      <c r="D6" s="177"/>
      <c r="E6" s="177"/>
      <c r="F6" s="177"/>
      <c r="G6" s="177"/>
      <c r="H6" s="177"/>
      <c r="I6" s="177"/>
      <c r="J6" s="177"/>
      <c r="K6" s="177"/>
      <c r="L6" s="177"/>
      <c r="M6" s="177"/>
      <c r="AB6" s="1" t="s">
        <v>27</v>
      </c>
    </row>
    <row r="7" spans="1:78" s="20" customFormat="1" ht="59.25" customHeight="1" x14ac:dyDescent="0.2">
      <c r="A7" s="116" t="s">
        <v>726</v>
      </c>
      <c r="B7" s="114" t="s">
        <v>535</v>
      </c>
      <c r="C7" s="121" t="s">
        <v>536</v>
      </c>
      <c r="D7" s="116" t="s">
        <v>537</v>
      </c>
      <c r="E7" s="116" t="s">
        <v>45</v>
      </c>
      <c r="F7" s="115" t="s">
        <v>142</v>
      </c>
      <c r="G7" s="115" t="s">
        <v>142</v>
      </c>
      <c r="H7" s="121" t="s">
        <v>392</v>
      </c>
      <c r="I7" s="118">
        <v>3</v>
      </c>
      <c r="J7" s="118">
        <v>3</v>
      </c>
      <c r="K7" s="118">
        <v>3</v>
      </c>
      <c r="L7" s="116">
        <f t="shared" ref="L7" si="0">SUM(I7:K7)</f>
        <v>9</v>
      </c>
      <c r="M7" s="119" t="str">
        <f>IF(L7&lt;=5,"BAJO",IF(L7=6,"MEDIO","ALTO"))</f>
        <v>ALTO</v>
      </c>
    </row>
    <row r="8" spans="1:78" s="20" customFormat="1" ht="38.25" x14ac:dyDescent="0.2">
      <c r="A8" s="7" t="s">
        <v>727</v>
      </c>
      <c r="B8" s="15" t="s">
        <v>899</v>
      </c>
      <c r="C8" s="71" t="s">
        <v>329</v>
      </c>
      <c r="D8" s="7" t="s">
        <v>310</v>
      </c>
      <c r="E8" s="7" t="s">
        <v>45</v>
      </c>
      <c r="F8" s="23" t="s">
        <v>142</v>
      </c>
      <c r="G8" s="23" t="s">
        <v>142</v>
      </c>
      <c r="H8" s="24" t="s">
        <v>392</v>
      </c>
      <c r="I8" s="7">
        <v>2</v>
      </c>
      <c r="J8" s="7">
        <v>2</v>
      </c>
      <c r="K8" s="7">
        <v>2</v>
      </c>
      <c r="L8" s="7">
        <f t="shared" ref="L8" si="1">SUM(I8:K8)</f>
        <v>6</v>
      </c>
      <c r="M8" s="30" t="str">
        <f>IF(L8&lt;=5,"BAJO",IF(L8=6,"MEDIO","ALTO"))</f>
        <v>MEDIO</v>
      </c>
    </row>
    <row r="9" spans="1:78" s="20" customFormat="1" ht="55.5" customHeight="1" x14ac:dyDescent="0.2">
      <c r="A9" s="7" t="s">
        <v>728</v>
      </c>
      <c r="B9" s="15" t="s">
        <v>900</v>
      </c>
      <c r="C9" s="71" t="s">
        <v>579</v>
      </c>
      <c r="D9" s="7" t="s">
        <v>363</v>
      </c>
      <c r="E9" s="7" t="s">
        <v>352</v>
      </c>
      <c r="F9" s="23" t="s">
        <v>142</v>
      </c>
      <c r="G9" s="23" t="s">
        <v>142</v>
      </c>
      <c r="H9" s="24" t="s">
        <v>392</v>
      </c>
      <c r="I9" s="7">
        <v>2</v>
      </c>
      <c r="J9" s="7">
        <v>2</v>
      </c>
      <c r="K9" s="7">
        <v>2</v>
      </c>
      <c r="L9" s="7">
        <f t="shared" ref="L9:L11" si="2">SUM(I9:K9)</f>
        <v>6</v>
      </c>
      <c r="M9" s="30" t="str">
        <f t="shared" ref="M9:M11" si="3">IF(L9&lt;=5,"BAJO",IF(L9=6,"MEDIO","ALTO"))</f>
        <v>MEDIO</v>
      </c>
    </row>
    <row r="10" spans="1:78" s="20" customFormat="1" ht="45.75" customHeight="1" x14ac:dyDescent="0.2">
      <c r="A10" s="7" t="s">
        <v>729</v>
      </c>
      <c r="B10" s="15" t="s">
        <v>580</v>
      </c>
      <c r="C10" s="71" t="s">
        <v>581</v>
      </c>
      <c r="D10" s="7" t="s">
        <v>363</v>
      </c>
      <c r="E10" s="7" t="s">
        <v>352</v>
      </c>
      <c r="F10" s="23" t="s">
        <v>142</v>
      </c>
      <c r="G10" s="23" t="s">
        <v>142</v>
      </c>
      <c r="H10" s="24" t="s">
        <v>392</v>
      </c>
      <c r="I10" s="7">
        <v>2</v>
      </c>
      <c r="J10" s="7">
        <v>2</v>
      </c>
      <c r="K10" s="7">
        <v>2</v>
      </c>
      <c r="L10" s="7">
        <f t="shared" si="2"/>
        <v>6</v>
      </c>
      <c r="M10" s="30" t="str">
        <f t="shared" si="3"/>
        <v>MEDIO</v>
      </c>
    </row>
    <row r="11" spans="1:78" ht="38.25" x14ac:dyDescent="0.2">
      <c r="A11" s="7" t="s">
        <v>730</v>
      </c>
      <c r="B11" s="15" t="s">
        <v>404</v>
      </c>
      <c r="C11" s="71" t="s">
        <v>405</v>
      </c>
      <c r="D11" s="7" t="s">
        <v>406</v>
      </c>
      <c r="E11" s="7" t="s">
        <v>352</v>
      </c>
      <c r="F11" s="23" t="s">
        <v>142</v>
      </c>
      <c r="G11" s="23" t="s">
        <v>142</v>
      </c>
      <c r="H11" s="24" t="s">
        <v>392</v>
      </c>
      <c r="I11" s="7">
        <v>2</v>
      </c>
      <c r="J11" s="7">
        <v>2</v>
      </c>
      <c r="K11" s="7">
        <v>2</v>
      </c>
      <c r="L11" s="7">
        <f t="shared" si="2"/>
        <v>6</v>
      </c>
      <c r="M11" s="30" t="str">
        <f t="shared" si="3"/>
        <v>MEDIO</v>
      </c>
    </row>
    <row r="12" spans="1:78" ht="47.25" customHeight="1" x14ac:dyDescent="0.2">
      <c r="A12" s="85" t="s">
        <v>731</v>
      </c>
      <c r="B12" s="89" t="s">
        <v>513</v>
      </c>
      <c r="C12" s="89" t="s">
        <v>347</v>
      </c>
      <c r="D12" s="89" t="s">
        <v>361</v>
      </c>
      <c r="E12" s="84" t="s">
        <v>340</v>
      </c>
      <c r="F12" s="89" t="s">
        <v>142</v>
      </c>
      <c r="G12" s="89" t="s">
        <v>142</v>
      </c>
      <c r="H12" s="92" t="s">
        <v>392</v>
      </c>
      <c r="I12" s="88">
        <v>3</v>
      </c>
      <c r="J12" s="88">
        <v>1</v>
      </c>
      <c r="K12" s="88">
        <v>2</v>
      </c>
      <c r="L12" s="88">
        <f t="shared" ref="L12:L13" si="4">SUM(I12:K12)</f>
        <v>6</v>
      </c>
      <c r="M12" s="39" t="str">
        <f>IF(L12&lt;=5,"BAJO",IF(L12=6,"MEDIO","ALTO"))</f>
        <v>MEDIO</v>
      </c>
    </row>
    <row r="13" spans="1:78" ht="47.25" customHeight="1" x14ac:dyDescent="0.2">
      <c r="A13" s="7" t="s">
        <v>732</v>
      </c>
      <c r="B13" s="89" t="s">
        <v>348</v>
      </c>
      <c r="C13" s="89" t="s">
        <v>349</v>
      </c>
      <c r="D13" s="89" t="s">
        <v>361</v>
      </c>
      <c r="E13" s="84" t="s">
        <v>340</v>
      </c>
      <c r="F13" s="89" t="s">
        <v>142</v>
      </c>
      <c r="G13" s="89" t="s">
        <v>142</v>
      </c>
      <c r="H13" s="92" t="s">
        <v>392</v>
      </c>
      <c r="I13" s="88">
        <v>3</v>
      </c>
      <c r="J13" s="88">
        <v>1</v>
      </c>
      <c r="K13" s="88">
        <v>1</v>
      </c>
      <c r="L13" s="88">
        <f t="shared" si="4"/>
        <v>5</v>
      </c>
      <c r="M13" s="39" t="str">
        <f>IF(L13&lt;=5,"BAJO",IF(L13=6,"MEDIO","ALTO"))</f>
        <v>BAJO</v>
      </c>
    </row>
    <row r="14" spans="1:78" ht="38.25" x14ac:dyDescent="0.2">
      <c r="A14" s="85" t="s">
        <v>733</v>
      </c>
      <c r="B14" s="89" t="s">
        <v>902</v>
      </c>
      <c r="C14" s="89" t="s">
        <v>514</v>
      </c>
      <c r="D14" s="89" t="s">
        <v>361</v>
      </c>
      <c r="E14" s="84" t="s">
        <v>340</v>
      </c>
      <c r="F14" s="89" t="s">
        <v>142</v>
      </c>
      <c r="G14" s="89" t="s">
        <v>142</v>
      </c>
      <c r="H14" s="92" t="s">
        <v>392</v>
      </c>
      <c r="I14" s="88">
        <v>1</v>
      </c>
      <c r="J14" s="88">
        <v>1</v>
      </c>
      <c r="K14" s="88">
        <v>1</v>
      </c>
      <c r="L14" s="88">
        <f t="shared" ref="L14" si="5">SUM(I14:K14)</f>
        <v>3</v>
      </c>
      <c r="M14" s="39" t="str">
        <f>IF(L14&lt;=5,"BAJO",IF(L14=6,"MEDIO","ALTO"))</f>
        <v>BAJO</v>
      </c>
    </row>
    <row r="16" spans="1:78" ht="15" thickBot="1" x14ac:dyDescent="0.25"/>
    <row r="17" spans="13:13" x14ac:dyDescent="0.2">
      <c r="M17" s="173" t="s">
        <v>572</v>
      </c>
    </row>
    <row r="18" spans="13:13" x14ac:dyDescent="0.2">
      <c r="M18" s="174"/>
    </row>
    <row r="19" spans="13:13" ht="15" thickBot="1" x14ac:dyDescent="0.25">
      <c r="M19" s="175"/>
    </row>
    <row r="98" spans="1:1" x14ac:dyDescent="0.2">
      <c r="A98" s="124">
        <f>MAX(A6:A97)</f>
        <v>0</v>
      </c>
    </row>
  </sheetData>
  <customSheetViews>
    <customSheetView guid="{D339925F-39FB-4F96-AB51-F6DFCF46C7A0}" scale="70">
      <selection activeCell="M19" sqref="M19:M21"/>
      <pageMargins left="0.7" right="0.7" top="0.75" bottom="0.75" header="0.3" footer="0.3"/>
    </customSheetView>
  </customSheetViews>
  <mergeCells count="15">
    <mergeCell ref="M17:M19"/>
    <mergeCell ref="H4:H5"/>
    <mergeCell ref="I4:L4"/>
    <mergeCell ref="M4:M5"/>
    <mergeCell ref="A6:M6"/>
    <mergeCell ref="A1:A3"/>
    <mergeCell ref="C1:K2"/>
    <mergeCell ref="C3:K3"/>
    <mergeCell ref="A4:A5"/>
    <mergeCell ref="B4:B5"/>
    <mergeCell ref="C4:C5"/>
    <mergeCell ref="D4:D5"/>
    <mergeCell ref="E4:E5"/>
    <mergeCell ref="F4:F5"/>
    <mergeCell ref="G4:G5"/>
  </mergeCells>
  <conditionalFormatting sqref="M7">
    <cfRule type="containsText" dxfId="264" priority="12" operator="containsText" text="Medio">
      <formula>NOT(ISERROR(SEARCH("Medio",M7)))</formula>
    </cfRule>
  </conditionalFormatting>
  <conditionalFormatting sqref="M7">
    <cfRule type="containsText" dxfId="263" priority="11" operator="containsText" text="Alto">
      <formula>NOT(ISERROR(SEARCH("Alto",M7)))</formula>
    </cfRule>
  </conditionalFormatting>
  <conditionalFormatting sqref="M7">
    <cfRule type="containsText" dxfId="262" priority="10" operator="containsText" text="Bajo">
      <formula>NOT(ISERROR(SEARCH("Bajo",M7)))</formula>
    </cfRule>
  </conditionalFormatting>
  <conditionalFormatting sqref="M12:M14">
    <cfRule type="containsText" dxfId="261" priority="7" operator="containsText" text="Bajo">
      <formula>NOT(ISERROR(SEARCH("Bajo",M12)))</formula>
    </cfRule>
    <cfRule type="containsText" dxfId="260" priority="8" operator="containsText" text="Medio">
      <formula>NOT(ISERROR(SEARCH("Medio",M12)))</formula>
    </cfRule>
    <cfRule type="containsText" dxfId="259" priority="9" operator="containsText" text="Alto">
      <formula>NOT(ISERROR(SEARCH("Alto",M12)))</formula>
    </cfRule>
  </conditionalFormatting>
  <conditionalFormatting sqref="M8:M11">
    <cfRule type="containsText" dxfId="258" priority="1" operator="containsText" text="Bajo">
      <formula>NOT(ISERROR(SEARCH("Bajo",M8)))</formula>
    </cfRule>
  </conditionalFormatting>
  <conditionalFormatting sqref="M8:M11">
    <cfRule type="containsText" dxfId="257" priority="3" operator="containsText" text="Medio">
      <formula>NOT(ISERROR(SEARCH("Medio",M8)))</formula>
    </cfRule>
  </conditionalFormatting>
  <conditionalFormatting sqref="M8:M11">
    <cfRule type="containsText" dxfId="256" priority="2" operator="containsText" text="Alto">
      <formula>NOT(ISERROR(SEARCH("Alto",M8)))</formula>
    </cfRule>
  </conditionalFormatting>
  <hyperlinks>
    <hyperlink ref="M17:M19" location="INDICE!A1" display="Indic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3" tint="-0.249977111117893"/>
  </sheetPr>
  <dimension ref="A1:CC94"/>
  <sheetViews>
    <sheetView topLeftCell="A2" zoomScale="85" zoomScaleNormal="85" workbookViewId="0">
      <selection activeCell="A7" sqref="A7:A35"/>
    </sheetView>
  </sheetViews>
  <sheetFormatPr baseColWidth="10" defaultColWidth="11.42578125" defaultRowHeight="14.25" x14ac:dyDescent="0.2"/>
  <cols>
    <col min="1" max="1" width="15.5703125" style="124" customWidth="1"/>
    <col min="2" max="2" width="50.140625" style="9" customWidth="1"/>
    <col min="3" max="3" width="48.7109375" style="2" customWidth="1"/>
    <col min="4" max="4" width="18.28515625" style="3" customWidth="1"/>
    <col min="5" max="5" width="12" style="3" customWidth="1"/>
    <col min="6" max="6" width="22.28515625" style="3" customWidth="1"/>
    <col min="7" max="8" width="18.7109375" style="3" customWidth="1"/>
    <col min="9" max="9" width="12" style="3" customWidth="1"/>
    <col min="10" max="10" width="17.7109375" style="3" customWidth="1"/>
    <col min="11" max="11" width="15.42578125" style="3" customWidth="1"/>
    <col min="12" max="12" width="14.85546875" style="3" customWidth="1"/>
    <col min="13" max="13" width="19.140625" style="1" customWidth="1"/>
    <col min="14" max="14" width="20.140625" style="1" customWidth="1"/>
    <col min="15" max="16384" width="11.42578125" style="1"/>
  </cols>
  <sheetData>
    <row r="1" spans="1:81" customFormat="1" ht="36" customHeight="1" x14ac:dyDescent="0.25">
      <c r="A1" s="178"/>
      <c r="B1" s="180" t="s">
        <v>0</v>
      </c>
      <c r="C1" s="181"/>
      <c r="D1" s="181"/>
      <c r="E1" s="181"/>
      <c r="F1" s="181"/>
      <c r="G1" s="181"/>
      <c r="H1" s="181"/>
      <c r="I1" s="181"/>
      <c r="J1" s="181"/>
      <c r="K1" s="182"/>
      <c r="L1" s="35" t="s">
        <v>1</v>
      </c>
      <c r="M1" s="131" t="s">
        <v>643</v>
      </c>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row>
    <row r="2" spans="1:81" customFormat="1" ht="21" customHeight="1" x14ac:dyDescent="0.25">
      <c r="A2" s="178"/>
      <c r="B2" s="183"/>
      <c r="C2" s="184"/>
      <c r="D2" s="184"/>
      <c r="E2" s="184"/>
      <c r="F2" s="184"/>
      <c r="G2" s="184"/>
      <c r="H2" s="184"/>
      <c r="I2" s="184"/>
      <c r="J2" s="184"/>
      <c r="K2" s="185"/>
      <c r="L2" s="35" t="s">
        <v>3</v>
      </c>
      <c r="M2" s="33" t="s">
        <v>4</v>
      </c>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row>
    <row r="3" spans="1:81" customFormat="1" ht="30" customHeight="1" x14ac:dyDescent="0.25">
      <c r="A3" s="178"/>
      <c r="B3" s="193" t="s">
        <v>5</v>
      </c>
      <c r="C3" s="194"/>
      <c r="D3" s="194"/>
      <c r="E3" s="194"/>
      <c r="F3" s="194"/>
      <c r="G3" s="194"/>
      <c r="H3" s="194"/>
      <c r="I3" s="194"/>
      <c r="J3" s="194"/>
      <c r="K3" s="195"/>
      <c r="L3" s="35" t="s">
        <v>6</v>
      </c>
      <c r="M3" s="31" t="s">
        <v>7</v>
      </c>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row>
    <row r="4" spans="1:81" ht="16.5" customHeight="1" x14ac:dyDescent="0.2">
      <c r="A4" s="196" t="s">
        <v>8</v>
      </c>
      <c r="B4" s="191" t="s">
        <v>9</v>
      </c>
      <c r="C4" s="198" t="s">
        <v>10</v>
      </c>
      <c r="D4" s="198" t="s">
        <v>11</v>
      </c>
      <c r="E4" s="191" t="s">
        <v>12</v>
      </c>
      <c r="F4" s="191" t="s">
        <v>13</v>
      </c>
      <c r="G4" s="191" t="s">
        <v>14</v>
      </c>
      <c r="H4" s="191" t="s">
        <v>15</v>
      </c>
      <c r="I4" s="198" t="s">
        <v>16</v>
      </c>
      <c r="J4" s="198"/>
      <c r="K4" s="198"/>
      <c r="L4" s="199"/>
      <c r="M4" s="196" t="s">
        <v>17</v>
      </c>
    </row>
    <row r="5" spans="1:81" ht="30" x14ac:dyDescent="0.2">
      <c r="A5" s="196"/>
      <c r="B5" s="192"/>
      <c r="C5" s="199"/>
      <c r="D5" s="199"/>
      <c r="E5" s="192"/>
      <c r="F5" s="192"/>
      <c r="G5" s="192"/>
      <c r="H5" s="192"/>
      <c r="I5" s="128" t="s">
        <v>19</v>
      </c>
      <c r="J5" s="128" t="s">
        <v>20</v>
      </c>
      <c r="K5" s="128" t="s">
        <v>21</v>
      </c>
      <c r="L5" s="129" t="s">
        <v>22</v>
      </c>
      <c r="M5" s="196"/>
      <c r="AE5" s="1" t="s">
        <v>24</v>
      </c>
    </row>
    <row r="6" spans="1:81" ht="27.75" customHeight="1" x14ac:dyDescent="0.2">
      <c r="A6" s="197" t="s">
        <v>25</v>
      </c>
      <c r="B6" s="197"/>
      <c r="C6" s="197"/>
      <c r="D6" s="197"/>
      <c r="E6" s="197"/>
      <c r="F6" s="197"/>
      <c r="G6" s="197"/>
      <c r="H6" s="197"/>
      <c r="I6" s="197"/>
      <c r="J6" s="197"/>
      <c r="K6" s="197"/>
      <c r="L6" s="197"/>
      <c r="M6" s="197"/>
      <c r="AE6" s="1" t="s">
        <v>27</v>
      </c>
    </row>
    <row r="7" spans="1:81" ht="122.25" customHeight="1" x14ac:dyDescent="0.2">
      <c r="A7" s="24" t="s">
        <v>622</v>
      </c>
      <c r="B7" s="15" t="s">
        <v>463</v>
      </c>
      <c r="C7" s="23" t="s">
        <v>66</v>
      </c>
      <c r="D7" s="7" t="s">
        <v>67</v>
      </c>
      <c r="E7" s="7" t="s">
        <v>43</v>
      </c>
      <c r="F7" s="7" t="s">
        <v>53</v>
      </c>
      <c r="G7" s="6" t="s">
        <v>391</v>
      </c>
      <c r="H7" s="7" t="s">
        <v>286</v>
      </c>
      <c r="I7" s="4">
        <v>3</v>
      </c>
      <c r="J7" s="4">
        <v>1</v>
      </c>
      <c r="K7" s="4">
        <v>2</v>
      </c>
      <c r="L7" s="6">
        <f t="shared" ref="L7:L26" si="0">SUM(I7:K7)</f>
        <v>6</v>
      </c>
      <c r="M7" s="30" t="str">
        <f t="shared" ref="M7:M26" si="1">IF(L7&lt;=5,"BAJO",IF(L7=6,"MEDIO","ALTO"))</f>
        <v>MEDIO</v>
      </c>
    </row>
    <row r="8" spans="1:81" s="20" customFormat="1" ht="72" customHeight="1" x14ac:dyDescent="0.2">
      <c r="A8" s="24" t="s">
        <v>623</v>
      </c>
      <c r="B8" s="15" t="s">
        <v>464</v>
      </c>
      <c r="C8" s="23" t="s">
        <v>68</v>
      </c>
      <c r="D8" s="7" t="s">
        <v>67</v>
      </c>
      <c r="E8" s="7" t="s">
        <v>43</v>
      </c>
      <c r="F8" s="7" t="s">
        <v>53</v>
      </c>
      <c r="G8" s="6" t="s">
        <v>391</v>
      </c>
      <c r="H8" s="7" t="s">
        <v>286</v>
      </c>
      <c r="I8" s="4">
        <v>3</v>
      </c>
      <c r="J8" s="4">
        <v>1</v>
      </c>
      <c r="K8" s="4">
        <v>2</v>
      </c>
      <c r="L8" s="6">
        <f t="shared" si="0"/>
        <v>6</v>
      </c>
      <c r="M8" s="30" t="str">
        <f t="shared" si="1"/>
        <v>MEDIO</v>
      </c>
    </row>
    <row r="9" spans="1:81" s="20" customFormat="1" ht="63.75" x14ac:dyDescent="0.2">
      <c r="A9" s="24" t="s">
        <v>624</v>
      </c>
      <c r="B9" s="15" t="s">
        <v>472</v>
      </c>
      <c r="C9" s="23" t="s">
        <v>69</v>
      </c>
      <c r="D9" s="7" t="s">
        <v>67</v>
      </c>
      <c r="E9" s="7" t="s">
        <v>43</v>
      </c>
      <c r="F9" s="7" t="s">
        <v>53</v>
      </c>
      <c r="G9" s="6" t="s">
        <v>391</v>
      </c>
      <c r="H9" s="7" t="s">
        <v>286</v>
      </c>
      <c r="I9" s="4">
        <v>3</v>
      </c>
      <c r="J9" s="4">
        <v>1</v>
      </c>
      <c r="K9" s="4">
        <v>2</v>
      </c>
      <c r="L9" s="6">
        <f t="shared" si="0"/>
        <v>6</v>
      </c>
      <c r="M9" s="30" t="str">
        <f t="shared" si="1"/>
        <v>MEDIO</v>
      </c>
    </row>
    <row r="10" spans="1:81" s="20" customFormat="1" ht="38.25" x14ac:dyDescent="0.2">
      <c r="A10" s="24" t="s">
        <v>625</v>
      </c>
      <c r="B10" s="15" t="s">
        <v>59</v>
      </c>
      <c r="C10" s="36" t="s">
        <v>127</v>
      </c>
      <c r="D10" s="7" t="s">
        <v>42</v>
      </c>
      <c r="E10" s="7" t="s">
        <v>45</v>
      </c>
      <c r="F10" s="7" t="s">
        <v>283</v>
      </c>
      <c r="G10" s="7" t="s">
        <v>283</v>
      </c>
      <c r="H10" s="7" t="s">
        <v>284</v>
      </c>
      <c r="I10" s="7">
        <v>3</v>
      </c>
      <c r="J10" s="7">
        <v>1</v>
      </c>
      <c r="K10" s="7">
        <v>3</v>
      </c>
      <c r="L10" s="7">
        <f t="shared" si="0"/>
        <v>7</v>
      </c>
      <c r="M10" s="39" t="str">
        <f t="shared" si="1"/>
        <v>ALTO</v>
      </c>
    </row>
    <row r="11" spans="1:81" ht="51" x14ac:dyDescent="0.2">
      <c r="A11" s="24" t="s">
        <v>626</v>
      </c>
      <c r="B11" s="15" t="s">
        <v>470</v>
      </c>
      <c r="C11" s="23" t="s">
        <v>71</v>
      </c>
      <c r="D11" s="7" t="s">
        <v>67</v>
      </c>
      <c r="E11" s="7" t="s">
        <v>43</v>
      </c>
      <c r="F11" s="7" t="s">
        <v>53</v>
      </c>
      <c r="G11" s="6" t="s">
        <v>391</v>
      </c>
      <c r="H11" s="7" t="s">
        <v>286</v>
      </c>
      <c r="I11" s="4">
        <v>3</v>
      </c>
      <c r="J11" s="4">
        <v>1</v>
      </c>
      <c r="K11" s="4">
        <v>2</v>
      </c>
      <c r="L11" s="6">
        <f t="shared" ref="L11:L15" si="2">SUM(I11:K11)</f>
        <v>6</v>
      </c>
      <c r="M11" s="30" t="str">
        <f t="shared" ref="M11:M15" si="3">IF(L11&lt;=5,"BAJO",IF(L11=6,"MEDIO","ALTO"))</f>
        <v>MEDIO</v>
      </c>
    </row>
    <row r="12" spans="1:81" ht="38.25" x14ac:dyDescent="0.2">
      <c r="A12" s="24" t="s">
        <v>627</v>
      </c>
      <c r="B12" s="17" t="s">
        <v>76</v>
      </c>
      <c r="C12" s="23" t="s">
        <v>77</v>
      </c>
      <c r="D12" s="7" t="s">
        <v>86</v>
      </c>
      <c r="E12" s="6" t="s">
        <v>27</v>
      </c>
      <c r="F12" s="7" t="s">
        <v>53</v>
      </c>
      <c r="G12" s="6" t="s">
        <v>391</v>
      </c>
      <c r="H12" s="7" t="s">
        <v>286</v>
      </c>
      <c r="I12" s="4">
        <v>3</v>
      </c>
      <c r="J12" s="4">
        <v>1</v>
      </c>
      <c r="K12" s="4">
        <v>1</v>
      </c>
      <c r="L12" s="6">
        <f t="shared" si="2"/>
        <v>5</v>
      </c>
      <c r="M12" s="30" t="str">
        <f t="shared" si="3"/>
        <v>BAJO</v>
      </c>
    </row>
    <row r="13" spans="1:81" ht="76.5" x14ac:dyDescent="0.2">
      <c r="A13" s="24" t="s">
        <v>628</v>
      </c>
      <c r="B13" s="17" t="s">
        <v>78</v>
      </c>
      <c r="C13" s="23" t="s">
        <v>79</v>
      </c>
      <c r="D13" s="7" t="s">
        <v>86</v>
      </c>
      <c r="E13" s="6" t="s">
        <v>27</v>
      </c>
      <c r="F13" s="7" t="s">
        <v>53</v>
      </c>
      <c r="G13" s="6" t="s">
        <v>391</v>
      </c>
      <c r="H13" s="7" t="s">
        <v>286</v>
      </c>
      <c r="I13" s="4">
        <v>3</v>
      </c>
      <c r="J13" s="4">
        <v>2</v>
      </c>
      <c r="K13" s="4">
        <v>2</v>
      </c>
      <c r="L13" s="6">
        <f t="shared" si="2"/>
        <v>7</v>
      </c>
      <c r="M13" s="30" t="str">
        <f t="shared" si="3"/>
        <v>ALTO</v>
      </c>
    </row>
    <row r="14" spans="1:81" ht="38.25" x14ac:dyDescent="0.2">
      <c r="A14" s="24" t="s">
        <v>629</v>
      </c>
      <c r="B14" s="16" t="s">
        <v>80</v>
      </c>
      <c r="C14" s="23" t="s">
        <v>385</v>
      </c>
      <c r="D14" s="6" t="s">
        <v>81</v>
      </c>
      <c r="E14" s="6" t="s">
        <v>27</v>
      </c>
      <c r="F14" s="7" t="s">
        <v>53</v>
      </c>
      <c r="G14" s="6" t="s">
        <v>391</v>
      </c>
      <c r="H14" s="7" t="s">
        <v>286</v>
      </c>
      <c r="I14" s="4">
        <v>2</v>
      </c>
      <c r="J14" s="4">
        <v>1</v>
      </c>
      <c r="K14" s="4">
        <v>1</v>
      </c>
      <c r="L14" s="6">
        <f t="shared" si="2"/>
        <v>4</v>
      </c>
      <c r="M14" s="30" t="str">
        <f t="shared" si="3"/>
        <v>BAJO</v>
      </c>
    </row>
    <row r="15" spans="1:81" ht="51" x14ac:dyDescent="0.2">
      <c r="A15" s="24" t="s">
        <v>630</v>
      </c>
      <c r="B15" s="17" t="s">
        <v>287</v>
      </c>
      <c r="C15" s="11" t="s">
        <v>288</v>
      </c>
      <c r="D15" s="7" t="s">
        <v>42</v>
      </c>
      <c r="E15" s="7" t="s">
        <v>45</v>
      </c>
      <c r="F15" s="7" t="s">
        <v>283</v>
      </c>
      <c r="G15" s="7" t="s">
        <v>283</v>
      </c>
      <c r="H15" s="7" t="s">
        <v>284</v>
      </c>
      <c r="I15" s="7">
        <v>3</v>
      </c>
      <c r="J15" s="7">
        <v>2</v>
      </c>
      <c r="K15" s="7">
        <v>3</v>
      </c>
      <c r="L15" s="7">
        <f t="shared" si="2"/>
        <v>8</v>
      </c>
      <c r="M15" s="39" t="str">
        <f t="shared" si="3"/>
        <v>ALTO</v>
      </c>
    </row>
    <row r="16" spans="1:81" ht="38.25" x14ac:dyDescent="0.2">
      <c r="A16" s="24" t="s">
        <v>631</v>
      </c>
      <c r="B16" s="17" t="s">
        <v>615</v>
      </c>
      <c r="C16" s="11" t="s">
        <v>618</v>
      </c>
      <c r="D16" s="7" t="s">
        <v>619</v>
      </c>
      <c r="E16" s="7" t="s">
        <v>45</v>
      </c>
      <c r="F16" s="7" t="s">
        <v>620</v>
      </c>
      <c r="G16" s="6" t="s">
        <v>391</v>
      </c>
      <c r="H16" s="7" t="s">
        <v>284</v>
      </c>
      <c r="I16" s="7">
        <v>3</v>
      </c>
      <c r="J16" s="7">
        <v>2</v>
      </c>
      <c r="K16" s="7">
        <v>3</v>
      </c>
      <c r="L16" s="7">
        <f t="shared" ref="L16" si="4">SUM(I16:K16)</f>
        <v>8</v>
      </c>
      <c r="M16" s="39" t="str">
        <f t="shared" ref="M16" si="5">IF(L16&lt;=5,"BAJO",IF(L16=6,"MEDIO","ALTO"))</f>
        <v>ALTO</v>
      </c>
    </row>
    <row r="17" spans="1:13" ht="81" customHeight="1" x14ac:dyDescent="0.2">
      <c r="A17" s="24" t="s">
        <v>632</v>
      </c>
      <c r="B17" s="15" t="s">
        <v>471</v>
      </c>
      <c r="C17" s="23" t="s">
        <v>70</v>
      </c>
      <c r="D17" s="7" t="s">
        <v>67</v>
      </c>
      <c r="E17" s="7" t="s">
        <v>43</v>
      </c>
      <c r="F17" s="7" t="s">
        <v>53</v>
      </c>
      <c r="G17" s="6" t="s">
        <v>391</v>
      </c>
      <c r="H17" s="7" t="s">
        <v>286</v>
      </c>
      <c r="I17" s="4">
        <v>3</v>
      </c>
      <c r="J17" s="4">
        <v>1</v>
      </c>
      <c r="K17" s="4">
        <v>2</v>
      </c>
      <c r="L17" s="6">
        <f t="shared" si="0"/>
        <v>6</v>
      </c>
      <c r="M17" s="30" t="str">
        <f t="shared" si="1"/>
        <v>MEDIO</v>
      </c>
    </row>
    <row r="18" spans="1:13" ht="63" customHeight="1" x14ac:dyDescent="0.2">
      <c r="A18" s="24" t="s">
        <v>633</v>
      </c>
      <c r="B18" s="16" t="s">
        <v>73</v>
      </c>
      <c r="C18" s="23" t="s">
        <v>384</v>
      </c>
      <c r="D18" s="7" t="s">
        <v>86</v>
      </c>
      <c r="E18" s="6" t="s">
        <v>27</v>
      </c>
      <c r="F18" s="7" t="s">
        <v>53</v>
      </c>
      <c r="G18" s="6" t="s">
        <v>391</v>
      </c>
      <c r="H18" s="7" t="s">
        <v>286</v>
      </c>
      <c r="I18" s="4">
        <v>3</v>
      </c>
      <c r="J18" s="4">
        <v>3</v>
      </c>
      <c r="K18" s="4">
        <v>3</v>
      </c>
      <c r="L18" s="6">
        <f>SUM(I18:K18)</f>
        <v>9</v>
      </c>
      <c r="M18" s="30" t="str">
        <f>IF(L18&lt;=5,"BAJO",IF(L18=6,"MEDIO","ALTO"))</f>
        <v>ALTO</v>
      </c>
    </row>
    <row r="19" spans="1:13" ht="51" x14ac:dyDescent="0.2">
      <c r="A19" s="24" t="s">
        <v>634</v>
      </c>
      <c r="B19" s="16" t="s">
        <v>409</v>
      </c>
      <c r="C19" s="23" t="s">
        <v>386</v>
      </c>
      <c r="D19" s="6" t="s">
        <v>411</v>
      </c>
      <c r="E19" s="6" t="s">
        <v>27</v>
      </c>
      <c r="F19" s="7" t="s">
        <v>53</v>
      </c>
      <c r="G19" s="6" t="s">
        <v>391</v>
      </c>
      <c r="H19" s="7" t="s">
        <v>286</v>
      </c>
      <c r="I19" s="4">
        <v>3</v>
      </c>
      <c r="J19" s="4">
        <v>1</v>
      </c>
      <c r="K19" s="4">
        <v>3</v>
      </c>
      <c r="L19" s="6">
        <f>SUM(I19:K19)</f>
        <v>7</v>
      </c>
      <c r="M19" s="30" t="str">
        <f>IF(L19&lt;=5,"BAJO",IF(L19=6,"MEDIO","ALTO"))</f>
        <v>ALTO</v>
      </c>
    </row>
    <row r="20" spans="1:13" ht="51" x14ac:dyDescent="0.2">
      <c r="A20" s="24" t="s">
        <v>635</v>
      </c>
      <c r="B20" s="17" t="s">
        <v>74</v>
      </c>
      <c r="C20" s="23" t="s">
        <v>532</v>
      </c>
      <c r="D20" s="7" t="s">
        <v>64</v>
      </c>
      <c r="E20" s="6" t="s">
        <v>33</v>
      </c>
      <c r="F20" s="6" t="s">
        <v>58</v>
      </c>
      <c r="G20" s="6" t="s">
        <v>391</v>
      </c>
      <c r="H20" s="7" t="s">
        <v>390</v>
      </c>
      <c r="I20" s="4">
        <v>3</v>
      </c>
      <c r="J20" s="4">
        <v>3</v>
      </c>
      <c r="K20" s="4">
        <v>2</v>
      </c>
      <c r="L20" s="6">
        <f t="shared" ref="L20" si="6">SUM(I20:K20)</f>
        <v>8</v>
      </c>
      <c r="M20" s="30" t="str">
        <f t="shared" ref="M20" si="7">IF(L20&lt;=5,"BAJO",IF(L20=6,"MEDIO","ALTO"))</f>
        <v>ALTO</v>
      </c>
    </row>
    <row r="21" spans="1:13" ht="63.75" x14ac:dyDescent="0.2">
      <c r="A21" s="24" t="s">
        <v>636</v>
      </c>
      <c r="B21" s="17" t="s">
        <v>82</v>
      </c>
      <c r="C21" s="23" t="s">
        <v>83</v>
      </c>
      <c r="D21" s="7" t="s">
        <v>84</v>
      </c>
      <c r="E21" s="6" t="s">
        <v>27</v>
      </c>
      <c r="F21" s="7" t="s">
        <v>53</v>
      </c>
      <c r="G21" s="6" t="s">
        <v>391</v>
      </c>
      <c r="H21" s="7" t="s">
        <v>286</v>
      </c>
      <c r="I21" s="4">
        <v>3</v>
      </c>
      <c r="J21" s="4">
        <v>1</v>
      </c>
      <c r="K21" s="4">
        <v>3</v>
      </c>
      <c r="L21" s="6">
        <f>SUM(I21:K21)</f>
        <v>7</v>
      </c>
      <c r="M21" s="30" t="str">
        <f>IF(L21&lt;=5,"BAJO",IF(L21=6,"MEDIO","ALTO"))</f>
        <v>ALTO</v>
      </c>
    </row>
    <row r="22" spans="1:13" ht="51" x14ac:dyDescent="0.2">
      <c r="A22" s="24" t="s">
        <v>637</v>
      </c>
      <c r="B22" s="17" t="s">
        <v>85</v>
      </c>
      <c r="C22" s="23" t="s">
        <v>387</v>
      </c>
      <c r="D22" s="6" t="s">
        <v>410</v>
      </c>
      <c r="E22" s="6" t="s">
        <v>27</v>
      </c>
      <c r="F22" s="7" t="s">
        <v>53</v>
      </c>
      <c r="G22" s="6" t="s">
        <v>391</v>
      </c>
      <c r="H22" s="7" t="s">
        <v>286</v>
      </c>
      <c r="I22" s="4">
        <v>3</v>
      </c>
      <c r="J22" s="4">
        <v>1</v>
      </c>
      <c r="K22" s="4">
        <v>3</v>
      </c>
      <c r="L22" s="6">
        <f>SUM(I22:K22)</f>
        <v>7</v>
      </c>
      <c r="M22" s="30" t="str">
        <f>IF(L22&lt;=5,"BAJO",IF(L22=6,"MEDIO","ALTO"))</f>
        <v>ALTO</v>
      </c>
    </row>
    <row r="23" spans="1:13" ht="63.75" x14ac:dyDescent="0.2">
      <c r="A23" s="24" t="s">
        <v>638</v>
      </c>
      <c r="B23" s="16" t="s">
        <v>73</v>
      </c>
      <c r="C23" s="23" t="s">
        <v>533</v>
      </c>
      <c r="D23" s="7" t="s">
        <v>86</v>
      </c>
      <c r="E23" s="6" t="s">
        <v>27</v>
      </c>
      <c r="F23" s="7" t="s">
        <v>53</v>
      </c>
      <c r="G23" s="6" t="s">
        <v>391</v>
      </c>
      <c r="H23" s="7" t="s">
        <v>286</v>
      </c>
      <c r="I23" s="4">
        <v>3</v>
      </c>
      <c r="J23" s="4">
        <v>3</v>
      </c>
      <c r="K23" s="4">
        <v>3</v>
      </c>
      <c r="L23" s="6">
        <f>SUM(I23:K23)</f>
        <v>9</v>
      </c>
      <c r="M23" s="30" t="str">
        <f>IF(L23&lt;=5,"BAJO",IF(L23=6,"MEDIO","ALTO"))</f>
        <v>ALTO</v>
      </c>
    </row>
    <row r="24" spans="1:13" ht="51" x14ac:dyDescent="0.2">
      <c r="A24" s="24" t="s">
        <v>639</v>
      </c>
      <c r="B24" s="17" t="s">
        <v>74</v>
      </c>
      <c r="C24" s="23" t="s">
        <v>534</v>
      </c>
      <c r="D24" s="7" t="s">
        <v>64</v>
      </c>
      <c r="E24" s="6" t="s">
        <v>33</v>
      </c>
      <c r="F24" s="6" t="s">
        <v>58</v>
      </c>
      <c r="G24" s="6" t="s">
        <v>391</v>
      </c>
      <c r="H24" s="7" t="s">
        <v>390</v>
      </c>
      <c r="I24" s="4">
        <v>3</v>
      </c>
      <c r="J24" s="4">
        <v>3</v>
      </c>
      <c r="K24" s="4">
        <v>2</v>
      </c>
      <c r="L24" s="6">
        <f t="shared" si="0"/>
        <v>8</v>
      </c>
      <c r="M24" s="30" t="str">
        <f t="shared" si="1"/>
        <v>ALTO</v>
      </c>
    </row>
    <row r="25" spans="1:13" ht="63.75" x14ac:dyDescent="0.2">
      <c r="A25" s="24" t="s">
        <v>640</v>
      </c>
      <c r="B25" s="83" t="s">
        <v>465</v>
      </c>
      <c r="C25" s="23" t="s">
        <v>388</v>
      </c>
      <c r="D25" s="84" t="s">
        <v>84</v>
      </c>
      <c r="E25" s="85" t="s">
        <v>27</v>
      </c>
      <c r="F25" s="84" t="s">
        <v>53</v>
      </c>
      <c r="G25" s="85" t="s">
        <v>391</v>
      </c>
      <c r="H25" s="84" t="s">
        <v>286</v>
      </c>
      <c r="I25" s="86">
        <v>3</v>
      </c>
      <c r="J25" s="86">
        <v>1</v>
      </c>
      <c r="K25" s="86">
        <v>3</v>
      </c>
      <c r="L25" s="85">
        <f t="shared" si="0"/>
        <v>7</v>
      </c>
      <c r="M25" s="30" t="str">
        <f t="shared" si="1"/>
        <v>ALTO</v>
      </c>
    </row>
    <row r="26" spans="1:13" ht="63.75" customHeight="1" x14ac:dyDescent="0.2">
      <c r="A26" s="24" t="s">
        <v>641</v>
      </c>
      <c r="B26" s="17" t="s">
        <v>86</v>
      </c>
      <c r="C26" s="23" t="s">
        <v>389</v>
      </c>
      <c r="D26" s="7" t="s">
        <v>67</v>
      </c>
      <c r="E26" s="6" t="s">
        <v>87</v>
      </c>
      <c r="F26" s="7" t="s">
        <v>53</v>
      </c>
      <c r="G26" s="6" t="s">
        <v>391</v>
      </c>
      <c r="H26" s="7" t="s">
        <v>286</v>
      </c>
      <c r="I26" s="4">
        <v>3</v>
      </c>
      <c r="J26" s="4">
        <v>3</v>
      </c>
      <c r="K26" s="4">
        <v>3</v>
      </c>
      <c r="L26" s="6">
        <f t="shared" si="0"/>
        <v>9</v>
      </c>
      <c r="M26" s="30" t="str">
        <f t="shared" si="1"/>
        <v>ALTO</v>
      </c>
    </row>
    <row r="27" spans="1:13" ht="38.25" x14ac:dyDescent="0.2">
      <c r="A27" s="24" t="s">
        <v>642</v>
      </c>
      <c r="B27" s="15" t="s">
        <v>609</v>
      </c>
      <c r="C27" s="15" t="s">
        <v>614</v>
      </c>
      <c r="D27" s="15" t="s">
        <v>610</v>
      </c>
      <c r="E27" s="15" t="s">
        <v>611</v>
      </c>
      <c r="F27" s="15" t="s">
        <v>612</v>
      </c>
      <c r="G27" s="15" t="s">
        <v>612</v>
      </c>
      <c r="H27" s="7" t="s">
        <v>284</v>
      </c>
      <c r="I27" s="24">
        <v>3</v>
      </c>
      <c r="J27" s="24">
        <v>1</v>
      </c>
      <c r="K27" s="24">
        <v>3</v>
      </c>
      <c r="L27" s="24">
        <f>SUM(I27:K27)</f>
        <v>7</v>
      </c>
      <c r="M27" s="30" t="str">
        <f t="shared" ref="M27" si="8">IF(L27&lt;=5,"BAJO",IF(L27=6,"MEDIO","ALTO"))</f>
        <v>ALTO</v>
      </c>
    </row>
    <row r="28" spans="1:13" ht="82.5" customHeight="1" x14ac:dyDescent="0.2">
      <c r="A28" s="24" t="s">
        <v>821</v>
      </c>
      <c r="B28" s="15" t="s">
        <v>59</v>
      </c>
      <c r="C28" s="15" t="s">
        <v>127</v>
      </c>
      <c r="D28" s="15" t="s">
        <v>417</v>
      </c>
      <c r="E28" s="15" t="s">
        <v>45</v>
      </c>
      <c r="F28" s="15" t="s">
        <v>613</v>
      </c>
      <c r="G28" s="15" t="s">
        <v>613</v>
      </c>
      <c r="H28" s="7" t="s">
        <v>284</v>
      </c>
      <c r="I28" s="24">
        <v>3</v>
      </c>
      <c r="J28" s="24">
        <v>1</v>
      </c>
      <c r="K28" s="24">
        <v>3</v>
      </c>
      <c r="L28" s="24">
        <f>SUM(I28:K28)</f>
        <v>7</v>
      </c>
      <c r="M28" s="30" t="str">
        <f t="shared" ref="M28:M35" si="9">IF(L28&lt;=5,"BAJO",IF(L28=6,"MEDIO","ALTO"))</f>
        <v>ALTO</v>
      </c>
    </row>
    <row r="29" spans="1:13" ht="63.75" x14ac:dyDescent="0.2">
      <c r="A29" s="24" t="s">
        <v>822</v>
      </c>
      <c r="B29" s="72" t="s">
        <v>73</v>
      </c>
      <c r="C29" s="7" t="s">
        <v>318</v>
      </c>
      <c r="D29" s="24" t="s">
        <v>314</v>
      </c>
      <c r="E29" s="24" t="s">
        <v>95</v>
      </c>
      <c r="F29" s="24" t="s">
        <v>312</v>
      </c>
      <c r="G29" s="24" t="s">
        <v>312</v>
      </c>
      <c r="H29" s="24" t="s">
        <v>286</v>
      </c>
      <c r="I29" s="38">
        <v>3</v>
      </c>
      <c r="J29" s="38">
        <v>3</v>
      </c>
      <c r="K29" s="38">
        <v>3</v>
      </c>
      <c r="L29" s="38">
        <f t="shared" ref="L29:L35" si="10">I29+J29+K29</f>
        <v>9</v>
      </c>
      <c r="M29" s="30" t="str">
        <f t="shared" si="9"/>
        <v>ALTO</v>
      </c>
    </row>
    <row r="30" spans="1:13" ht="38.25" x14ac:dyDescent="0.2">
      <c r="A30" s="24" t="s">
        <v>823</v>
      </c>
      <c r="B30" s="72" t="s">
        <v>75</v>
      </c>
      <c r="C30" s="7" t="s">
        <v>319</v>
      </c>
      <c r="D30" s="24" t="s">
        <v>314</v>
      </c>
      <c r="E30" s="24" t="s">
        <v>95</v>
      </c>
      <c r="F30" s="24" t="s">
        <v>312</v>
      </c>
      <c r="G30" s="24" t="s">
        <v>312</v>
      </c>
      <c r="H30" s="24" t="s">
        <v>286</v>
      </c>
      <c r="I30" s="38">
        <v>2</v>
      </c>
      <c r="J30" s="38">
        <v>3</v>
      </c>
      <c r="K30" s="38">
        <v>2</v>
      </c>
      <c r="L30" s="38">
        <f t="shared" si="10"/>
        <v>7</v>
      </c>
      <c r="M30" s="30" t="str">
        <f t="shared" si="9"/>
        <v>ALTO</v>
      </c>
    </row>
    <row r="31" spans="1:13" ht="63.75" x14ac:dyDescent="0.2">
      <c r="A31" s="24" t="s">
        <v>824</v>
      </c>
      <c r="B31" s="72" t="s">
        <v>320</v>
      </c>
      <c r="C31" s="7" t="s">
        <v>321</v>
      </c>
      <c r="D31" s="24" t="s">
        <v>314</v>
      </c>
      <c r="E31" s="24" t="s">
        <v>95</v>
      </c>
      <c r="F31" s="24" t="s">
        <v>312</v>
      </c>
      <c r="G31" s="24" t="s">
        <v>312</v>
      </c>
      <c r="H31" s="24" t="s">
        <v>286</v>
      </c>
      <c r="I31" s="38">
        <v>2</v>
      </c>
      <c r="J31" s="38">
        <v>1</v>
      </c>
      <c r="K31" s="38">
        <v>1</v>
      </c>
      <c r="L31" s="38">
        <f t="shared" si="10"/>
        <v>4</v>
      </c>
      <c r="M31" s="30" t="str">
        <f t="shared" si="9"/>
        <v>BAJO</v>
      </c>
    </row>
    <row r="32" spans="1:13" ht="114.75" x14ac:dyDescent="0.2">
      <c r="A32" s="24" t="s">
        <v>825</v>
      </c>
      <c r="B32" s="87" t="s">
        <v>603</v>
      </c>
      <c r="C32" s="84" t="s">
        <v>322</v>
      </c>
      <c r="D32" s="82" t="s">
        <v>314</v>
      </c>
      <c r="E32" s="82" t="s">
        <v>62</v>
      </c>
      <c r="F32" s="82" t="s">
        <v>323</v>
      </c>
      <c r="G32" s="82" t="s">
        <v>323</v>
      </c>
      <c r="H32" s="82" t="s">
        <v>286</v>
      </c>
      <c r="I32" s="88">
        <v>3</v>
      </c>
      <c r="J32" s="88">
        <v>3</v>
      </c>
      <c r="K32" s="88">
        <v>3</v>
      </c>
      <c r="L32" s="38">
        <f t="shared" si="10"/>
        <v>9</v>
      </c>
      <c r="M32" s="30" t="str">
        <f t="shared" si="9"/>
        <v>ALTO</v>
      </c>
    </row>
    <row r="33" spans="1:13" ht="53.25" customHeight="1" x14ac:dyDescent="0.2">
      <c r="A33" s="24" t="s">
        <v>826</v>
      </c>
      <c r="B33" s="72" t="s">
        <v>408</v>
      </c>
      <c r="C33" s="7" t="s">
        <v>604</v>
      </c>
      <c r="D33" s="24" t="s">
        <v>507</v>
      </c>
      <c r="E33" s="24" t="s">
        <v>45</v>
      </c>
      <c r="F33" s="24" t="s">
        <v>323</v>
      </c>
      <c r="G33" s="24" t="s">
        <v>323</v>
      </c>
      <c r="H33" s="24" t="s">
        <v>286</v>
      </c>
      <c r="I33" s="38">
        <v>2</v>
      </c>
      <c r="J33" s="38">
        <v>1</v>
      </c>
      <c r="K33" s="38">
        <v>2</v>
      </c>
      <c r="L33" s="38">
        <f t="shared" si="10"/>
        <v>5</v>
      </c>
      <c r="M33" s="30" t="str">
        <f t="shared" si="9"/>
        <v>BAJO</v>
      </c>
    </row>
    <row r="34" spans="1:13" ht="44.25" customHeight="1" x14ac:dyDescent="0.2">
      <c r="A34" s="24" t="s">
        <v>827</v>
      </c>
      <c r="B34" s="72" t="s">
        <v>605</v>
      </c>
      <c r="C34" s="7" t="s">
        <v>324</v>
      </c>
      <c r="D34" s="24" t="s">
        <v>325</v>
      </c>
      <c r="E34" s="24" t="s">
        <v>326</v>
      </c>
      <c r="F34" s="24" t="s">
        <v>323</v>
      </c>
      <c r="G34" s="24" t="s">
        <v>323</v>
      </c>
      <c r="H34" s="24" t="s">
        <v>286</v>
      </c>
      <c r="I34" s="38">
        <v>1</v>
      </c>
      <c r="J34" s="38">
        <v>1</v>
      </c>
      <c r="K34" s="38">
        <v>1</v>
      </c>
      <c r="L34" s="38">
        <f t="shared" si="10"/>
        <v>3</v>
      </c>
      <c r="M34" s="30" t="str">
        <f t="shared" si="9"/>
        <v>BAJO</v>
      </c>
    </row>
    <row r="35" spans="1:13" ht="35.25" customHeight="1" x14ac:dyDescent="0.2">
      <c r="A35" s="24" t="s">
        <v>828</v>
      </c>
      <c r="B35" s="72" t="s">
        <v>327</v>
      </c>
      <c r="C35" s="7" t="s">
        <v>606</v>
      </c>
      <c r="D35" s="24" t="s">
        <v>314</v>
      </c>
      <c r="E35" s="24" t="s">
        <v>326</v>
      </c>
      <c r="F35" s="24" t="s">
        <v>323</v>
      </c>
      <c r="G35" s="24" t="s">
        <v>323</v>
      </c>
      <c r="H35" s="24" t="s">
        <v>286</v>
      </c>
      <c r="I35" s="38">
        <v>3</v>
      </c>
      <c r="J35" s="38">
        <v>1</v>
      </c>
      <c r="K35" s="38">
        <v>3</v>
      </c>
      <c r="L35" s="38">
        <f t="shared" si="10"/>
        <v>7</v>
      </c>
      <c r="M35" s="30" t="str">
        <f t="shared" si="9"/>
        <v>ALTO</v>
      </c>
    </row>
    <row r="36" spans="1:13" ht="15" thickBot="1" x14ac:dyDescent="0.25"/>
    <row r="37" spans="1:13" x14ac:dyDescent="0.2">
      <c r="M37" s="173" t="s">
        <v>572</v>
      </c>
    </row>
    <row r="38" spans="1:13" x14ac:dyDescent="0.2">
      <c r="M38" s="174"/>
    </row>
    <row r="39" spans="1:13" ht="15" thickBot="1" x14ac:dyDescent="0.25">
      <c r="M39" s="175"/>
    </row>
    <row r="94" spans="1:1" x14ac:dyDescent="0.2">
      <c r="A94" s="124">
        <f>MAX(A7:A93)</f>
        <v>0</v>
      </c>
    </row>
  </sheetData>
  <customSheetViews>
    <customSheetView guid="{D339925F-39FB-4F96-AB51-F6DFCF46C7A0}" scale="85" topLeftCell="A25">
      <selection activeCell="K45" sqref="K45"/>
      <pageMargins left="0.7" right="0.7" top="0.75" bottom="0.75" header="0.3" footer="0.3"/>
      <pageSetup orientation="portrait" horizontalDpi="4294967292" verticalDpi="4294967292" r:id="rId1"/>
    </customSheetView>
  </customSheetViews>
  <mergeCells count="15">
    <mergeCell ref="M37:M39"/>
    <mergeCell ref="H4:H5"/>
    <mergeCell ref="A1:A3"/>
    <mergeCell ref="B1:K2"/>
    <mergeCell ref="B3:K3"/>
    <mergeCell ref="M4:M5"/>
    <mergeCell ref="A6:M6"/>
    <mergeCell ref="A4:A5"/>
    <mergeCell ref="B4:B5"/>
    <mergeCell ref="C4:C5"/>
    <mergeCell ref="D4:D5"/>
    <mergeCell ref="E4:E5"/>
    <mergeCell ref="F4:F5"/>
    <mergeCell ref="G4:G5"/>
    <mergeCell ref="I4:L4"/>
  </mergeCells>
  <conditionalFormatting sqref="M21:M22 M11:M14 M17:M19 M24:M26 M7:M9">
    <cfRule type="cellIs" dxfId="255" priority="22" operator="equal">
      <formula>"ALTO"</formula>
    </cfRule>
  </conditionalFormatting>
  <conditionalFormatting sqref="M21:M22 M11:M14 M17:M19 M24:M26 M7:M9">
    <cfRule type="cellIs" dxfId="254" priority="20" operator="equal">
      <formula>"BAJO"</formula>
    </cfRule>
    <cfRule type="cellIs" dxfId="253" priority="21" operator="equal">
      <formula>"MEDIO"</formula>
    </cfRule>
  </conditionalFormatting>
  <conditionalFormatting sqref="M10 M15">
    <cfRule type="containsText" dxfId="252" priority="17" operator="containsText" text="Bajo">
      <formula>NOT(ISERROR(SEARCH("Bajo",M10)))</formula>
    </cfRule>
    <cfRule type="containsText" dxfId="251" priority="18" operator="containsText" text="Medio">
      <formula>NOT(ISERROR(SEARCH("Medio",M10)))</formula>
    </cfRule>
    <cfRule type="containsText" dxfId="250" priority="19" operator="containsText" text="Alto">
      <formula>NOT(ISERROR(SEARCH("Alto",M10)))</formula>
    </cfRule>
  </conditionalFormatting>
  <conditionalFormatting sqref="M20">
    <cfRule type="cellIs" dxfId="249" priority="16" operator="equal">
      <formula>"ALTO"</formula>
    </cfRule>
  </conditionalFormatting>
  <conditionalFormatting sqref="M20">
    <cfRule type="cellIs" dxfId="248" priority="14" operator="equal">
      <formula>"BAJO"</formula>
    </cfRule>
    <cfRule type="cellIs" dxfId="247" priority="15" operator="equal">
      <formula>"MEDIO"</formula>
    </cfRule>
  </conditionalFormatting>
  <conditionalFormatting sqref="M23">
    <cfRule type="cellIs" dxfId="246" priority="13" operator="equal">
      <formula>"ALTO"</formula>
    </cfRule>
  </conditionalFormatting>
  <conditionalFormatting sqref="M23">
    <cfRule type="cellIs" dxfId="245" priority="11" operator="equal">
      <formula>"BAJO"</formula>
    </cfRule>
    <cfRule type="cellIs" dxfId="244" priority="12" operator="equal">
      <formula>"MEDIO"</formula>
    </cfRule>
  </conditionalFormatting>
  <conditionalFormatting sqref="M28:M35">
    <cfRule type="containsText" dxfId="243" priority="9" operator="containsText" text="Medio">
      <formula>NOT(ISERROR(SEARCH("Medio",M28)))</formula>
    </cfRule>
  </conditionalFormatting>
  <conditionalFormatting sqref="M28:M35">
    <cfRule type="containsText" dxfId="242" priority="8" operator="containsText" text="Alto">
      <formula>NOT(ISERROR(SEARCH("Alto",M28)))</formula>
    </cfRule>
  </conditionalFormatting>
  <conditionalFormatting sqref="M28:M35">
    <cfRule type="containsText" dxfId="241" priority="7" operator="containsText" text="Bajo">
      <formula>NOT(ISERROR(SEARCH("Bajo",M28)))</formula>
    </cfRule>
  </conditionalFormatting>
  <conditionalFormatting sqref="M27">
    <cfRule type="containsText" dxfId="240" priority="6" operator="containsText" text="Medio">
      <formula>NOT(ISERROR(SEARCH("Medio",M27)))</formula>
    </cfRule>
  </conditionalFormatting>
  <conditionalFormatting sqref="M27">
    <cfRule type="containsText" dxfId="239" priority="5" operator="containsText" text="Alto">
      <formula>NOT(ISERROR(SEARCH("Alto",M27)))</formula>
    </cfRule>
  </conditionalFormatting>
  <conditionalFormatting sqref="M27">
    <cfRule type="containsText" dxfId="238" priority="4" operator="containsText" text="Bajo">
      <formula>NOT(ISERROR(SEARCH("Bajo",M27)))</formula>
    </cfRule>
  </conditionalFormatting>
  <conditionalFormatting sqref="M16">
    <cfRule type="containsText" dxfId="237" priority="1" operator="containsText" text="Bajo">
      <formula>NOT(ISERROR(SEARCH("Bajo",M16)))</formula>
    </cfRule>
    <cfRule type="containsText" dxfId="236" priority="2" operator="containsText" text="Medio">
      <formula>NOT(ISERROR(SEARCH("Medio",M16)))</formula>
    </cfRule>
    <cfRule type="containsText" dxfId="235" priority="3" operator="containsText" text="Alto">
      <formula>NOT(ISERROR(SEARCH("Alto",M16)))</formula>
    </cfRule>
  </conditionalFormatting>
  <dataValidations count="1">
    <dataValidation type="list" allowBlank="1" showInputMessage="1" showErrorMessage="1" sqref="E23 E7:E18">
      <formula1>$AE$5:$AE$6</formula1>
    </dataValidation>
  </dataValidations>
  <hyperlinks>
    <hyperlink ref="M37:M39" location="INDICE!A1" display="Indice"/>
  </hyperlinks>
  <pageMargins left="0.7" right="0.7" top="0.75" bottom="0.75" header="0.3" footer="0.3"/>
  <pageSetup orientation="portrait" horizontalDpi="4294967292" verticalDpi="4294967292" r:id="rId2"/>
  <drawing r:id="rId3"/>
  <legacyDrawing r:id="rId4"/>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3" tint="-0.249977111117893"/>
  </sheetPr>
  <dimension ref="A1:BZ97"/>
  <sheetViews>
    <sheetView topLeftCell="A19" zoomScale="85" zoomScaleNormal="85" workbookViewId="0">
      <selection activeCell="A31" sqref="A31"/>
    </sheetView>
  </sheetViews>
  <sheetFormatPr baseColWidth="10" defaultColWidth="11.42578125" defaultRowHeight="14.25" x14ac:dyDescent="0.2"/>
  <cols>
    <col min="1" max="1" width="15.5703125" style="124" customWidth="1"/>
    <col min="2" max="2" width="29" style="25" customWidth="1"/>
    <col min="3" max="3" width="62.42578125" style="9" customWidth="1"/>
    <col min="4" max="4" width="34" style="2" customWidth="1"/>
    <col min="5" max="5" width="23.42578125" style="3" customWidth="1"/>
    <col min="6" max="6" width="13.7109375" style="3" customWidth="1"/>
    <col min="7" max="7" width="18" style="3" customWidth="1"/>
    <col min="8" max="8" width="18.7109375" style="79" customWidth="1"/>
    <col min="9" max="9" width="12" style="3" customWidth="1"/>
    <col min="10" max="10" width="17.7109375" style="3" customWidth="1"/>
    <col min="11" max="11" width="15.42578125" style="3" customWidth="1"/>
    <col min="12" max="12" width="14.85546875" style="3" customWidth="1"/>
    <col min="13" max="13" width="19.140625" style="1" customWidth="1"/>
    <col min="14" max="15" width="11.42578125" style="1"/>
    <col min="16" max="16" width="13.5703125" style="1" customWidth="1"/>
    <col min="17" max="16384" width="11.42578125" style="1"/>
  </cols>
  <sheetData>
    <row r="1" spans="1:78" customFormat="1" ht="36" customHeight="1" x14ac:dyDescent="0.25">
      <c r="A1" s="178"/>
      <c r="B1" s="44"/>
      <c r="C1" s="181" t="s">
        <v>0</v>
      </c>
      <c r="D1" s="181"/>
      <c r="E1" s="181"/>
      <c r="F1" s="181"/>
      <c r="G1" s="181"/>
      <c r="H1" s="181"/>
      <c r="I1" s="181"/>
      <c r="J1" s="181"/>
      <c r="K1" s="182"/>
      <c r="L1" s="35" t="s">
        <v>1</v>
      </c>
      <c r="M1" s="131" t="s">
        <v>643</v>
      </c>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row>
    <row r="2" spans="1:78" customFormat="1" ht="21" customHeight="1" x14ac:dyDescent="0.25">
      <c r="A2" s="178"/>
      <c r="B2" s="45"/>
      <c r="C2" s="184"/>
      <c r="D2" s="184"/>
      <c r="E2" s="184"/>
      <c r="F2" s="184"/>
      <c r="G2" s="184"/>
      <c r="H2" s="184"/>
      <c r="I2" s="184"/>
      <c r="J2" s="184"/>
      <c r="K2" s="185"/>
      <c r="L2" s="35" t="s">
        <v>3</v>
      </c>
      <c r="M2" s="33" t="s">
        <v>4</v>
      </c>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3" spans="1:78" customFormat="1" ht="30" customHeight="1" x14ac:dyDescent="0.25">
      <c r="A3" s="179"/>
      <c r="B3" s="45"/>
      <c r="C3" s="187" t="s">
        <v>5</v>
      </c>
      <c r="D3" s="187"/>
      <c r="E3" s="187"/>
      <c r="F3" s="187"/>
      <c r="G3" s="187"/>
      <c r="H3" s="187"/>
      <c r="I3" s="187"/>
      <c r="J3" s="187"/>
      <c r="K3" s="188"/>
      <c r="L3" s="113" t="s">
        <v>6</v>
      </c>
      <c r="M3" s="34" t="s">
        <v>7</v>
      </c>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row>
    <row r="4" spans="1:78" ht="34.5" customHeight="1" x14ac:dyDescent="0.2">
      <c r="A4" s="196" t="s">
        <v>8</v>
      </c>
      <c r="B4" s="192" t="s">
        <v>9</v>
      </c>
      <c r="C4" s="199" t="s">
        <v>10</v>
      </c>
      <c r="D4" s="199" t="s">
        <v>11</v>
      </c>
      <c r="E4" s="192" t="s">
        <v>12</v>
      </c>
      <c r="F4" s="192" t="s">
        <v>13</v>
      </c>
      <c r="G4" s="192" t="s">
        <v>14</v>
      </c>
      <c r="H4" s="192" t="s">
        <v>540</v>
      </c>
      <c r="I4" s="192" t="s">
        <v>261</v>
      </c>
      <c r="J4" s="199"/>
      <c r="K4" s="199"/>
      <c r="L4" s="199"/>
      <c r="M4" s="196" t="s">
        <v>260</v>
      </c>
    </row>
    <row r="5" spans="1:78" ht="40.5" customHeight="1" x14ac:dyDescent="0.2">
      <c r="A5" s="196"/>
      <c r="B5" s="192"/>
      <c r="C5" s="199"/>
      <c r="D5" s="199"/>
      <c r="E5" s="192"/>
      <c r="F5" s="192"/>
      <c r="G5" s="192"/>
      <c r="H5" s="192"/>
      <c r="I5" s="128" t="s">
        <v>19</v>
      </c>
      <c r="J5" s="128" t="s">
        <v>20</v>
      </c>
      <c r="K5" s="128" t="s">
        <v>21</v>
      </c>
      <c r="L5" s="129" t="s">
        <v>22</v>
      </c>
      <c r="M5" s="196"/>
    </row>
    <row r="6" spans="1:78" ht="27.75" customHeight="1" x14ac:dyDescent="0.2">
      <c r="A6" s="197" t="s">
        <v>25</v>
      </c>
      <c r="B6" s="197"/>
      <c r="C6" s="197"/>
      <c r="D6" s="197"/>
      <c r="E6" s="197"/>
      <c r="F6" s="197"/>
      <c r="G6" s="197"/>
      <c r="H6" s="197"/>
      <c r="I6" s="197"/>
      <c r="J6" s="197"/>
      <c r="K6" s="197"/>
      <c r="L6" s="197"/>
      <c r="M6" s="197"/>
      <c r="AB6" s="1" t="s">
        <v>27</v>
      </c>
    </row>
    <row r="7" spans="1:78" s="20" customFormat="1" ht="59.25" customHeight="1" x14ac:dyDescent="0.2">
      <c r="A7" s="7" t="s">
        <v>669</v>
      </c>
      <c r="B7" s="15" t="s">
        <v>535</v>
      </c>
      <c r="C7" s="71" t="s">
        <v>536</v>
      </c>
      <c r="D7" s="7" t="s">
        <v>537</v>
      </c>
      <c r="E7" s="7" t="s">
        <v>45</v>
      </c>
      <c r="F7" s="23" t="s">
        <v>142</v>
      </c>
      <c r="G7" s="23" t="s">
        <v>142</v>
      </c>
      <c r="H7" s="71" t="s">
        <v>392</v>
      </c>
      <c r="I7" s="4">
        <v>3</v>
      </c>
      <c r="J7" s="4">
        <v>3</v>
      </c>
      <c r="K7" s="4">
        <v>3</v>
      </c>
      <c r="L7" s="7">
        <f t="shared" ref="L7" si="0">SUM(I7:K7)</f>
        <v>9</v>
      </c>
      <c r="M7" s="30" t="str">
        <f>IF(L7&lt;=5,"BAJO",IF(L7=6,"MEDIO","ALTO"))</f>
        <v>ALTO</v>
      </c>
    </row>
    <row r="8" spans="1:78" s="77" customFormat="1" ht="51" x14ac:dyDescent="0.2">
      <c r="A8" s="126" t="s">
        <v>670</v>
      </c>
      <c r="B8" s="74" t="s">
        <v>299</v>
      </c>
      <c r="C8" s="75" t="s">
        <v>300</v>
      </c>
      <c r="D8" s="72" t="s">
        <v>363</v>
      </c>
      <c r="E8" s="73" t="s">
        <v>27</v>
      </c>
      <c r="F8" s="76" t="s">
        <v>142</v>
      </c>
      <c r="G8" s="76" t="s">
        <v>142</v>
      </c>
      <c r="H8" s="71" t="s">
        <v>392</v>
      </c>
      <c r="I8" s="54">
        <v>3</v>
      </c>
      <c r="J8" s="54">
        <v>1</v>
      </c>
      <c r="K8" s="54">
        <v>3</v>
      </c>
      <c r="L8" s="54">
        <f t="shared" ref="L8:L13" si="1">SUM(I8:K8)</f>
        <v>7</v>
      </c>
      <c r="M8" s="30" t="str">
        <f t="shared" ref="M8:M13" si="2">IF(L8&lt;=5,"BAJO",IF(L8=6,"MEDIO","ALTO"))</f>
        <v>ALTO</v>
      </c>
    </row>
    <row r="9" spans="1:78" s="77" customFormat="1" ht="38.25" x14ac:dyDescent="0.2">
      <c r="A9" s="6" t="s">
        <v>671</v>
      </c>
      <c r="B9" s="81" t="s">
        <v>403</v>
      </c>
      <c r="C9" s="78" t="s">
        <v>301</v>
      </c>
      <c r="D9" s="72" t="s">
        <v>363</v>
      </c>
      <c r="E9" s="73" t="s">
        <v>27</v>
      </c>
      <c r="F9" s="76" t="s">
        <v>142</v>
      </c>
      <c r="G9" s="76" t="s">
        <v>142</v>
      </c>
      <c r="H9" s="71" t="s">
        <v>392</v>
      </c>
      <c r="I9" s="54">
        <v>3</v>
      </c>
      <c r="J9" s="54">
        <v>1</v>
      </c>
      <c r="K9" s="54">
        <v>3</v>
      </c>
      <c r="L9" s="54">
        <f t="shared" si="1"/>
        <v>7</v>
      </c>
      <c r="M9" s="30" t="str">
        <f t="shared" si="2"/>
        <v>ALTO</v>
      </c>
    </row>
    <row r="10" spans="1:78" s="77" customFormat="1" ht="38.25" x14ac:dyDescent="0.2">
      <c r="A10" s="6" t="s">
        <v>672</v>
      </c>
      <c r="B10" s="74" t="s">
        <v>302</v>
      </c>
      <c r="C10" s="75" t="s">
        <v>303</v>
      </c>
      <c r="D10" s="72" t="s">
        <v>364</v>
      </c>
      <c r="E10" s="73" t="s">
        <v>27</v>
      </c>
      <c r="F10" s="76" t="s">
        <v>142</v>
      </c>
      <c r="G10" s="76" t="s">
        <v>142</v>
      </c>
      <c r="H10" s="71" t="s">
        <v>392</v>
      </c>
      <c r="I10" s="54">
        <v>3</v>
      </c>
      <c r="J10" s="54">
        <v>1</v>
      </c>
      <c r="K10" s="54">
        <v>3</v>
      </c>
      <c r="L10" s="54">
        <f t="shared" si="1"/>
        <v>7</v>
      </c>
      <c r="M10" s="30" t="str">
        <f t="shared" si="2"/>
        <v>ALTO</v>
      </c>
    </row>
    <row r="11" spans="1:78" s="77" customFormat="1" ht="38.25" x14ac:dyDescent="0.2">
      <c r="A11" s="6" t="s">
        <v>673</v>
      </c>
      <c r="B11" s="60" t="s">
        <v>304</v>
      </c>
      <c r="C11" s="78" t="s">
        <v>305</v>
      </c>
      <c r="D11" s="72" t="s">
        <v>364</v>
      </c>
      <c r="E11" s="73" t="s">
        <v>27</v>
      </c>
      <c r="F11" s="76" t="s">
        <v>142</v>
      </c>
      <c r="G11" s="76" t="s">
        <v>142</v>
      </c>
      <c r="H11" s="71" t="s">
        <v>390</v>
      </c>
      <c r="I11" s="54">
        <v>3</v>
      </c>
      <c r="J11" s="54">
        <v>1</v>
      </c>
      <c r="K11" s="54">
        <v>3</v>
      </c>
      <c r="L11" s="54">
        <f t="shared" si="1"/>
        <v>7</v>
      </c>
      <c r="M11" s="30" t="str">
        <f t="shared" si="2"/>
        <v>ALTO</v>
      </c>
    </row>
    <row r="12" spans="1:78" s="77" customFormat="1" ht="38.25" x14ac:dyDescent="0.2">
      <c r="A12" s="6" t="s">
        <v>674</v>
      </c>
      <c r="B12" s="60" t="s">
        <v>306</v>
      </c>
      <c r="C12" s="78" t="s">
        <v>307</v>
      </c>
      <c r="D12" s="72" t="s">
        <v>363</v>
      </c>
      <c r="E12" s="73" t="s">
        <v>27</v>
      </c>
      <c r="F12" s="76" t="s">
        <v>142</v>
      </c>
      <c r="G12" s="76" t="s">
        <v>142</v>
      </c>
      <c r="H12" s="71" t="s">
        <v>390</v>
      </c>
      <c r="I12" s="54">
        <v>3</v>
      </c>
      <c r="J12" s="54">
        <v>2</v>
      </c>
      <c r="K12" s="54">
        <v>3</v>
      </c>
      <c r="L12" s="54">
        <f t="shared" si="1"/>
        <v>8</v>
      </c>
      <c r="M12" s="30" t="str">
        <f t="shared" si="2"/>
        <v>ALTO</v>
      </c>
    </row>
    <row r="13" spans="1:78" ht="38.25" x14ac:dyDescent="0.2">
      <c r="A13" s="6" t="s">
        <v>675</v>
      </c>
      <c r="B13" s="74" t="s">
        <v>308</v>
      </c>
      <c r="C13" s="75" t="s">
        <v>309</v>
      </c>
      <c r="D13" s="72" t="s">
        <v>362</v>
      </c>
      <c r="E13" s="73" t="s">
        <v>27</v>
      </c>
      <c r="F13" s="76" t="s">
        <v>142</v>
      </c>
      <c r="G13" s="76" t="s">
        <v>142</v>
      </c>
      <c r="H13" s="71" t="s">
        <v>390</v>
      </c>
      <c r="I13" s="54">
        <v>3</v>
      </c>
      <c r="J13" s="54">
        <v>1</v>
      </c>
      <c r="K13" s="54">
        <v>3</v>
      </c>
      <c r="L13" s="54">
        <f t="shared" si="1"/>
        <v>7</v>
      </c>
      <c r="M13" s="30" t="str">
        <f t="shared" si="2"/>
        <v>ALTO</v>
      </c>
    </row>
    <row r="14" spans="1:78" ht="64.5" customHeight="1" x14ac:dyDescent="0.2">
      <c r="A14" s="85" t="s">
        <v>676</v>
      </c>
      <c r="B14" s="89" t="s">
        <v>350</v>
      </c>
      <c r="C14" s="89" t="s">
        <v>330</v>
      </c>
      <c r="D14" s="89" t="s">
        <v>357</v>
      </c>
      <c r="E14" s="89" t="s">
        <v>331</v>
      </c>
      <c r="F14" s="90" t="s">
        <v>142</v>
      </c>
      <c r="G14" s="90" t="s">
        <v>142</v>
      </c>
      <c r="H14" s="91" t="s">
        <v>390</v>
      </c>
      <c r="I14" s="88">
        <v>3</v>
      </c>
      <c r="J14" s="88">
        <v>3</v>
      </c>
      <c r="K14" s="88">
        <v>3</v>
      </c>
      <c r="L14" s="88">
        <f t="shared" ref="L14:L23" si="3">SUM(I14:K14)</f>
        <v>9</v>
      </c>
      <c r="M14" s="39" t="str">
        <f>IF(L14&lt;=5,"BAJO",IF(L14=6,"MEDIO","ALTO"))</f>
        <v>ALTO</v>
      </c>
    </row>
    <row r="15" spans="1:78" ht="39" customHeight="1" x14ac:dyDescent="0.2">
      <c r="A15" s="85" t="s">
        <v>677</v>
      </c>
      <c r="B15" s="89" t="s">
        <v>332</v>
      </c>
      <c r="C15" s="89" t="s">
        <v>333</v>
      </c>
      <c r="D15" s="89" t="s">
        <v>357</v>
      </c>
      <c r="E15" s="89" t="s">
        <v>331</v>
      </c>
      <c r="F15" s="90" t="s">
        <v>142</v>
      </c>
      <c r="G15" s="90" t="s">
        <v>142</v>
      </c>
      <c r="H15" s="91" t="s">
        <v>390</v>
      </c>
      <c r="I15" s="88">
        <v>3</v>
      </c>
      <c r="J15" s="88">
        <v>3</v>
      </c>
      <c r="K15" s="88">
        <v>3</v>
      </c>
      <c r="L15" s="88">
        <f t="shared" si="3"/>
        <v>9</v>
      </c>
      <c r="M15" s="39" t="str">
        <f t="shared" ref="M15:M26" si="4">IF(L15&lt;=5,"BAJO",IF(L15=6,"MEDIO","ALTO"))</f>
        <v>ALTO</v>
      </c>
    </row>
    <row r="16" spans="1:78" ht="36.75" customHeight="1" x14ac:dyDescent="0.2">
      <c r="A16" s="85" t="s">
        <v>678</v>
      </c>
      <c r="B16" s="89" t="s">
        <v>334</v>
      </c>
      <c r="C16" s="89" t="s">
        <v>355</v>
      </c>
      <c r="D16" s="89" t="s">
        <v>357</v>
      </c>
      <c r="E16" s="89" t="s">
        <v>352</v>
      </c>
      <c r="F16" s="90" t="s">
        <v>142</v>
      </c>
      <c r="G16" s="90" t="s">
        <v>142</v>
      </c>
      <c r="H16" s="91" t="s">
        <v>390</v>
      </c>
      <c r="I16" s="88">
        <v>3</v>
      </c>
      <c r="J16" s="88">
        <v>3</v>
      </c>
      <c r="K16" s="88">
        <v>3</v>
      </c>
      <c r="L16" s="88">
        <f t="shared" si="3"/>
        <v>9</v>
      </c>
      <c r="M16" s="39" t="str">
        <f t="shared" si="4"/>
        <v>ALTO</v>
      </c>
    </row>
    <row r="17" spans="1:13" ht="52.5" customHeight="1" x14ac:dyDescent="0.2">
      <c r="A17" s="85" t="s">
        <v>679</v>
      </c>
      <c r="B17" s="89" t="s">
        <v>407</v>
      </c>
      <c r="C17" s="89" t="s">
        <v>356</v>
      </c>
      <c r="D17" s="89" t="s">
        <v>357</v>
      </c>
      <c r="E17" s="89" t="s">
        <v>335</v>
      </c>
      <c r="F17" s="90" t="s">
        <v>142</v>
      </c>
      <c r="G17" s="90" t="s">
        <v>142</v>
      </c>
      <c r="H17" s="91" t="s">
        <v>390</v>
      </c>
      <c r="I17" s="88">
        <v>3</v>
      </c>
      <c r="J17" s="88">
        <v>3</v>
      </c>
      <c r="K17" s="88">
        <v>3</v>
      </c>
      <c r="L17" s="88">
        <f t="shared" si="3"/>
        <v>9</v>
      </c>
      <c r="M17" s="39" t="str">
        <f t="shared" si="4"/>
        <v>ALTO</v>
      </c>
    </row>
    <row r="18" spans="1:13" ht="38.25" x14ac:dyDescent="0.2">
      <c r="A18" s="85" t="s">
        <v>680</v>
      </c>
      <c r="B18" s="89" t="s">
        <v>354</v>
      </c>
      <c r="C18" s="89" t="s">
        <v>353</v>
      </c>
      <c r="D18" s="89" t="s">
        <v>357</v>
      </c>
      <c r="E18" s="89" t="s">
        <v>352</v>
      </c>
      <c r="F18" s="90" t="s">
        <v>142</v>
      </c>
      <c r="G18" s="90" t="s">
        <v>142</v>
      </c>
      <c r="H18" s="91" t="s">
        <v>392</v>
      </c>
      <c r="I18" s="88">
        <v>3</v>
      </c>
      <c r="J18" s="88">
        <v>2</v>
      </c>
      <c r="K18" s="88">
        <v>1</v>
      </c>
      <c r="L18" s="88">
        <f t="shared" si="3"/>
        <v>6</v>
      </c>
      <c r="M18" s="39" t="str">
        <f t="shared" si="4"/>
        <v>MEDIO</v>
      </c>
    </row>
    <row r="19" spans="1:13" ht="38.25" x14ac:dyDescent="0.2">
      <c r="A19" s="85" t="s">
        <v>681</v>
      </c>
      <c r="B19" s="89" t="s">
        <v>583</v>
      </c>
      <c r="C19" s="89" t="s">
        <v>336</v>
      </c>
      <c r="D19" s="89" t="s">
        <v>357</v>
      </c>
      <c r="E19" s="89" t="s">
        <v>352</v>
      </c>
      <c r="F19" s="90" t="s">
        <v>142</v>
      </c>
      <c r="G19" s="90" t="s">
        <v>142</v>
      </c>
      <c r="H19" s="91" t="s">
        <v>392</v>
      </c>
      <c r="I19" s="88">
        <v>3</v>
      </c>
      <c r="J19" s="88">
        <v>2</v>
      </c>
      <c r="K19" s="88">
        <v>1</v>
      </c>
      <c r="L19" s="88">
        <f t="shared" si="3"/>
        <v>6</v>
      </c>
      <c r="M19" s="39" t="str">
        <f t="shared" si="4"/>
        <v>MEDIO</v>
      </c>
    </row>
    <row r="20" spans="1:13" ht="38.25" x14ac:dyDescent="0.2">
      <c r="A20" s="85" t="s">
        <v>682</v>
      </c>
      <c r="B20" s="89" t="s">
        <v>508</v>
      </c>
      <c r="C20" s="89" t="s">
        <v>337</v>
      </c>
      <c r="D20" s="89" t="s">
        <v>357</v>
      </c>
      <c r="E20" s="89" t="s">
        <v>340</v>
      </c>
      <c r="F20" s="90" t="s">
        <v>142</v>
      </c>
      <c r="G20" s="90" t="s">
        <v>142</v>
      </c>
      <c r="H20" s="91" t="s">
        <v>390</v>
      </c>
      <c r="I20" s="88">
        <v>3</v>
      </c>
      <c r="J20" s="88">
        <v>2</v>
      </c>
      <c r="K20" s="88">
        <v>1</v>
      </c>
      <c r="L20" s="88">
        <f t="shared" si="3"/>
        <v>6</v>
      </c>
      <c r="M20" s="39" t="str">
        <f t="shared" si="4"/>
        <v>MEDIO</v>
      </c>
    </row>
    <row r="21" spans="1:13" ht="38.25" x14ac:dyDescent="0.2">
      <c r="A21" s="85" t="s">
        <v>683</v>
      </c>
      <c r="B21" s="89" t="s">
        <v>338</v>
      </c>
      <c r="C21" s="89" t="s">
        <v>358</v>
      </c>
      <c r="D21" s="89" t="s">
        <v>357</v>
      </c>
      <c r="E21" s="89" t="s">
        <v>339</v>
      </c>
      <c r="F21" s="90" t="s">
        <v>142</v>
      </c>
      <c r="G21" s="90" t="s">
        <v>142</v>
      </c>
      <c r="H21" s="91" t="s">
        <v>390</v>
      </c>
      <c r="I21" s="88">
        <v>3</v>
      </c>
      <c r="J21" s="88">
        <v>2</v>
      </c>
      <c r="K21" s="88">
        <v>1</v>
      </c>
      <c r="L21" s="88">
        <f t="shared" si="3"/>
        <v>6</v>
      </c>
      <c r="M21" s="39" t="str">
        <f t="shared" si="4"/>
        <v>MEDIO</v>
      </c>
    </row>
    <row r="22" spans="1:13" ht="38.25" x14ac:dyDescent="0.2">
      <c r="A22" s="85" t="s">
        <v>684</v>
      </c>
      <c r="B22" s="89" t="s">
        <v>509</v>
      </c>
      <c r="C22" s="89" t="s">
        <v>510</v>
      </c>
      <c r="D22" s="89" t="s">
        <v>357</v>
      </c>
      <c r="E22" s="89" t="s">
        <v>340</v>
      </c>
      <c r="F22" s="90" t="s">
        <v>142</v>
      </c>
      <c r="G22" s="90" t="s">
        <v>142</v>
      </c>
      <c r="H22" s="91" t="s">
        <v>390</v>
      </c>
      <c r="I22" s="88">
        <v>3</v>
      </c>
      <c r="J22" s="88">
        <v>2</v>
      </c>
      <c r="K22" s="88">
        <v>1</v>
      </c>
      <c r="L22" s="88">
        <f t="shared" si="3"/>
        <v>6</v>
      </c>
      <c r="M22" s="39" t="str">
        <f t="shared" si="4"/>
        <v>MEDIO</v>
      </c>
    </row>
    <row r="23" spans="1:13" ht="38.25" x14ac:dyDescent="0.2">
      <c r="A23" s="85" t="s">
        <v>685</v>
      </c>
      <c r="B23" s="89" t="s">
        <v>359</v>
      </c>
      <c r="C23" s="89" t="s">
        <v>511</v>
      </c>
      <c r="D23" s="89" t="s">
        <v>357</v>
      </c>
      <c r="E23" s="89" t="s">
        <v>339</v>
      </c>
      <c r="F23" s="90" t="s">
        <v>142</v>
      </c>
      <c r="G23" s="90" t="s">
        <v>142</v>
      </c>
      <c r="H23" s="91" t="s">
        <v>390</v>
      </c>
      <c r="I23" s="88">
        <v>3</v>
      </c>
      <c r="J23" s="88">
        <v>2</v>
      </c>
      <c r="K23" s="88">
        <v>1</v>
      </c>
      <c r="L23" s="88">
        <f t="shared" si="3"/>
        <v>6</v>
      </c>
      <c r="M23" s="39" t="str">
        <f t="shared" si="4"/>
        <v>MEDIO</v>
      </c>
    </row>
    <row r="24" spans="1:13" ht="32.25" customHeight="1" x14ac:dyDescent="0.2">
      <c r="A24" s="85" t="s">
        <v>686</v>
      </c>
      <c r="B24" s="89" t="s">
        <v>341</v>
      </c>
      <c r="C24" s="89" t="s">
        <v>512</v>
      </c>
      <c r="D24" s="89" t="s">
        <v>342</v>
      </c>
      <c r="E24" s="89" t="s">
        <v>340</v>
      </c>
      <c r="F24" s="90" t="s">
        <v>142</v>
      </c>
      <c r="G24" s="90" t="s">
        <v>142</v>
      </c>
      <c r="H24" s="91" t="s">
        <v>392</v>
      </c>
      <c r="I24" s="88">
        <v>3</v>
      </c>
      <c r="J24" s="88">
        <v>3</v>
      </c>
      <c r="K24" s="88">
        <v>3</v>
      </c>
      <c r="L24" s="88">
        <f t="shared" ref="L24:L26" si="5">SUM(I24:K24)</f>
        <v>9</v>
      </c>
      <c r="M24" s="39" t="str">
        <f t="shared" si="4"/>
        <v>ALTO</v>
      </c>
    </row>
    <row r="25" spans="1:13" ht="38.25" x14ac:dyDescent="0.2">
      <c r="A25" s="85" t="s">
        <v>687</v>
      </c>
      <c r="B25" s="89" t="s">
        <v>343</v>
      </c>
      <c r="C25" s="89" t="s">
        <v>360</v>
      </c>
      <c r="D25" s="89" t="s">
        <v>344</v>
      </c>
      <c r="E25" s="89" t="s">
        <v>340</v>
      </c>
      <c r="F25" s="90" t="s">
        <v>142</v>
      </c>
      <c r="G25" s="90" t="s">
        <v>142</v>
      </c>
      <c r="H25" s="91" t="s">
        <v>390</v>
      </c>
      <c r="I25" s="88">
        <v>3</v>
      </c>
      <c r="J25" s="88">
        <v>3</v>
      </c>
      <c r="K25" s="88">
        <v>3</v>
      </c>
      <c r="L25" s="88">
        <f t="shared" si="5"/>
        <v>9</v>
      </c>
      <c r="M25" s="39" t="str">
        <f t="shared" si="4"/>
        <v>ALTO</v>
      </c>
    </row>
    <row r="26" spans="1:13" ht="38.25" x14ac:dyDescent="0.2">
      <c r="A26" s="85" t="s">
        <v>688</v>
      </c>
      <c r="B26" s="89" t="s">
        <v>345</v>
      </c>
      <c r="C26" s="89" t="s">
        <v>346</v>
      </c>
      <c r="D26" s="89" t="s">
        <v>344</v>
      </c>
      <c r="E26" s="89" t="s">
        <v>340</v>
      </c>
      <c r="F26" s="90" t="s">
        <v>142</v>
      </c>
      <c r="G26" s="90" t="s">
        <v>142</v>
      </c>
      <c r="H26" s="91" t="s">
        <v>392</v>
      </c>
      <c r="I26" s="88">
        <v>3</v>
      </c>
      <c r="J26" s="88">
        <v>3</v>
      </c>
      <c r="K26" s="88">
        <v>3</v>
      </c>
      <c r="L26" s="88">
        <f t="shared" si="5"/>
        <v>9</v>
      </c>
      <c r="M26" s="39" t="str">
        <f t="shared" si="4"/>
        <v>ALTO</v>
      </c>
    </row>
    <row r="27" spans="1:13" ht="39" customHeight="1" x14ac:dyDescent="0.2">
      <c r="A27" s="6" t="s">
        <v>689</v>
      </c>
      <c r="B27" s="15" t="s">
        <v>585</v>
      </c>
      <c r="C27" s="15" t="s">
        <v>584</v>
      </c>
      <c r="D27" s="15" t="s">
        <v>370</v>
      </c>
      <c r="E27" s="15" t="s">
        <v>365</v>
      </c>
      <c r="F27" s="15" t="s">
        <v>142</v>
      </c>
      <c r="G27" s="15" t="s">
        <v>142</v>
      </c>
      <c r="H27" s="5" t="s">
        <v>390</v>
      </c>
      <c r="I27" s="38">
        <v>3</v>
      </c>
      <c r="J27" s="38">
        <v>1</v>
      </c>
      <c r="K27" s="38">
        <v>2</v>
      </c>
      <c r="L27" s="38">
        <f t="shared" ref="L27:L36" si="6">SUM(I27:K27)</f>
        <v>6</v>
      </c>
      <c r="M27" s="39" t="str">
        <f>IF(L27&lt;=5,"BAJO",IF(L27=6,"MEDIO","ALTO"))</f>
        <v>MEDIO</v>
      </c>
    </row>
    <row r="28" spans="1:13" ht="38.25" x14ac:dyDescent="0.2">
      <c r="A28" s="6" t="s">
        <v>690</v>
      </c>
      <c r="B28" s="15" t="s">
        <v>586</v>
      </c>
      <c r="C28" s="15" t="s">
        <v>371</v>
      </c>
      <c r="D28" s="15" t="s">
        <v>370</v>
      </c>
      <c r="E28" s="15" t="s">
        <v>365</v>
      </c>
      <c r="F28" s="15" t="s">
        <v>142</v>
      </c>
      <c r="G28" s="15" t="s">
        <v>142</v>
      </c>
      <c r="H28" s="5" t="s">
        <v>390</v>
      </c>
      <c r="I28" s="38">
        <v>3</v>
      </c>
      <c r="J28" s="38">
        <v>1</v>
      </c>
      <c r="K28" s="38">
        <v>2</v>
      </c>
      <c r="L28" s="38">
        <f t="shared" si="6"/>
        <v>6</v>
      </c>
      <c r="M28" s="39" t="str">
        <f t="shared" ref="M28:M36" si="7">IF(L28&lt;=5,"BAJO",IF(L28=6,"MEDIO","ALTO"))</f>
        <v>MEDIO</v>
      </c>
    </row>
    <row r="29" spans="1:13" ht="38.25" x14ac:dyDescent="0.2">
      <c r="A29" s="6" t="s">
        <v>691</v>
      </c>
      <c r="B29" s="15" t="s">
        <v>366</v>
      </c>
      <c r="C29" s="15" t="s">
        <v>372</v>
      </c>
      <c r="D29" s="15" t="s">
        <v>370</v>
      </c>
      <c r="E29" s="15" t="s">
        <v>365</v>
      </c>
      <c r="F29" s="15" t="s">
        <v>142</v>
      </c>
      <c r="G29" s="15" t="s">
        <v>142</v>
      </c>
      <c r="H29" s="5" t="s">
        <v>390</v>
      </c>
      <c r="I29" s="38">
        <v>3</v>
      </c>
      <c r="J29" s="38">
        <v>1</v>
      </c>
      <c r="K29" s="38">
        <v>2</v>
      </c>
      <c r="L29" s="38">
        <f t="shared" si="6"/>
        <v>6</v>
      </c>
      <c r="M29" s="39" t="str">
        <f t="shared" si="7"/>
        <v>MEDIO</v>
      </c>
    </row>
    <row r="30" spans="1:13" ht="38.25" x14ac:dyDescent="0.2">
      <c r="A30" s="6" t="s">
        <v>692</v>
      </c>
      <c r="B30" s="15" t="s">
        <v>582</v>
      </c>
      <c r="C30" s="15" t="s">
        <v>515</v>
      </c>
      <c r="D30" s="15" t="s">
        <v>370</v>
      </c>
      <c r="E30" s="15" t="s">
        <v>365</v>
      </c>
      <c r="F30" s="15" t="s">
        <v>142</v>
      </c>
      <c r="G30" s="15" t="s">
        <v>142</v>
      </c>
      <c r="H30" s="5" t="s">
        <v>390</v>
      </c>
      <c r="I30" s="38">
        <v>3</v>
      </c>
      <c r="J30" s="38">
        <v>1</v>
      </c>
      <c r="K30" s="38">
        <v>2</v>
      </c>
      <c r="L30" s="38">
        <f t="shared" si="6"/>
        <v>6</v>
      </c>
      <c r="M30" s="39" t="str">
        <f t="shared" si="7"/>
        <v>MEDIO</v>
      </c>
    </row>
    <row r="31" spans="1:13" ht="38.25" x14ac:dyDescent="0.2">
      <c r="A31" s="6" t="s">
        <v>693</v>
      </c>
      <c r="B31" s="15" t="s">
        <v>587</v>
      </c>
      <c r="C31" s="15" t="s">
        <v>373</v>
      </c>
      <c r="D31" s="15" t="s">
        <v>370</v>
      </c>
      <c r="E31" s="15" t="s">
        <v>365</v>
      </c>
      <c r="F31" s="15" t="s">
        <v>142</v>
      </c>
      <c r="G31" s="15" t="s">
        <v>142</v>
      </c>
      <c r="H31" s="5" t="s">
        <v>390</v>
      </c>
      <c r="I31" s="38">
        <v>3</v>
      </c>
      <c r="J31" s="38">
        <v>1</v>
      </c>
      <c r="K31" s="38">
        <v>2</v>
      </c>
      <c r="L31" s="38">
        <f t="shared" si="6"/>
        <v>6</v>
      </c>
      <c r="M31" s="39" t="str">
        <f t="shared" si="7"/>
        <v>MEDIO</v>
      </c>
    </row>
    <row r="32" spans="1:13" ht="38.25" x14ac:dyDescent="0.2">
      <c r="A32" s="6" t="s">
        <v>694</v>
      </c>
      <c r="B32" s="15" t="s">
        <v>588</v>
      </c>
      <c r="C32" s="15" t="s">
        <v>374</v>
      </c>
      <c r="D32" s="15" t="s">
        <v>370</v>
      </c>
      <c r="E32" s="15" t="s">
        <v>365</v>
      </c>
      <c r="F32" s="15" t="s">
        <v>142</v>
      </c>
      <c r="G32" s="15" t="s">
        <v>142</v>
      </c>
      <c r="H32" s="5" t="s">
        <v>390</v>
      </c>
      <c r="I32" s="38">
        <v>3</v>
      </c>
      <c r="J32" s="38">
        <v>1</v>
      </c>
      <c r="K32" s="38">
        <v>2</v>
      </c>
      <c r="L32" s="38">
        <f t="shared" si="6"/>
        <v>6</v>
      </c>
      <c r="M32" s="39" t="str">
        <f t="shared" si="7"/>
        <v>MEDIO</v>
      </c>
    </row>
    <row r="33" spans="1:13" ht="38.25" x14ac:dyDescent="0.2">
      <c r="A33" s="6" t="s">
        <v>695</v>
      </c>
      <c r="B33" s="15" t="s">
        <v>367</v>
      </c>
      <c r="C33" s="15" t="s">
        <v>375</v>
      </c>
      <c r="D33" s="15" t="s">
        <v>370</v>
      </c>
      <c r="E33" s="15" t="s">
        <v>365</v>
      </c>
      <c r="F33" s="15" t="s">
        <v>142</v>
      </c>
      <c r="G33" s="15" t="s">
        <v>142</v>
      </c>
      <c r="H33" s="5" t="s">
        <v>390</v>
      </c>
      <c r="I33" s="38">
        <v>3</v>
      </c>
      <c r="J33" s="38">
        <v>1</v>
      </c>
      <c r="K33" s="38">
        <v>2</v>
      </c>
      <c r="L33" s="38">
        <f t="shared" si="6"/>
        <v>6</v>
      </c>
      <c r="M33" s="39" t="str">
        <f t="shared" si="7"/>
        <v>MEDIO</v>
      </c>
    </row>
    <row r="34" spans="1:13" ht="38.25" x14ac:dyDescent="0.2">
      <c r="A34" s="6" t="s">
        <v>696</v>
      </c>
      <c r="B34" s="15" t="s">
        <v>368</v>
      </c>
      <c r="C34" s="15" t="s">
        <v>376</v>
      </c>
      <c r="D34" s="15" t="s">
        <v>370</v>
      </c>
      <c r="E34" s="15" t="s">
        <v>365</v>
      </c>
      <c r="F34" s="15" t="s">
        <v>142</v>
      </c>
      <c r="G34" s="15" t="s">
        <v>142</v>
      </c>
      <c r="H34" s="5" t="s">
        <v>390</v>
      </c>
      <c r="I34" s="38">
        <v>3</v>
      </c>
      <c r="J34" s="38">
        <v>1</v>
      </c>
      <c r="K34" s="38">
        <v>2</v>
      </c>
      <c r="L34" s="38">
        <f t="shared" si="6"/>
        <v>6</v>
      </c>
      <c r="M34" s="39" t="str">
        <f t="shared" si="7"/>
        <v>MEDIO</v>
      </c>
    </row>
    <row r="35" spans="1:13" ht="48" customHeight="1" x14ac:dyDescent="0.2">
      <c r="A35" s="6" t="s">
        <v>697</v>
      </c>
      <c r="B35" s="15" t="s">
        <v>591</v>
      </c>
      <c r="C35" s="15" t="s">
        <v>589</v>
      </c>
      <c r="D35" s="15" t="s">
        <v>370</v>
      </c>
      <c r="E35" s="15" t="s">
        <v>365</v>
      </c>
      <c r="F35" s="15" t="s">
        <v>142</v>
      </c>
      <c r="G35" s="15" t="s">
        <v>142</v>
      </c>
      <c r="H35" s="5" t="s">
        <v>390</v>
      </c>
      <c r="I35" s="38">
        <v>3</v>
      </c>
      <c r="J35" s="38">
        <v>1</v>
      </c>
      <c r="K35" s="38">
        <v>2</v>
      </c>
      <c r="L35" s="38">
        <f t="shared" si="6"/>
        <v>6</v>
      </c>
      <c r="M35" s="39" t="str">
        <f t="shared" si="7"/>
        <v>MEDIO</v>
      </c>
    </row>
    <row r="36" spans="1:13" ht="38.25" x14ac:dyDescent="0.2">
      <c r="A36" s="6" t="s">
        <v>698</v>
      </c>
      <c r="B36" s="15" t="s">
        <v>369</v>
      </c>
      <c r="C36" s="15" t="s">
        <v>590</v>
      </c>
      <c r="D36" s="15" t="s">
        <v>370</v>
      </c>
      <c r="E36" s="15" t="s">
        <v>365</v>
      </c>
      <c r="F36" s="15" t="s">
        <v>142</v>
      </c>
      <c r="G36" s="15" t="s">
        <v>142</v>
      </c>
      <c r="H36" s="5" t="s">
        <v>390</v>
      </c>
      <c r="I36" s="38">
        <v>3</v>
      </c>
      <c r="J36" s="38">
        <v>1</v>
      </c>
      <c r="K36" s="38">
        <v>2</v>
      </c>
      <c r="L36" s="38">
        <f t="shared" si="6"/>
        <v>6</v>
      </c>
      <c r="M36" s="39" t="str">
        <f t="shared" si="7"/>
        <v>MEDIO</v>
      </c>
    </row>
    <row r="38" spans="1:13" ht="15" thickBot="1" x14ac:dyDescent="0.25"/>
    <row r="39" spans="1:13" x14ac:dyDescent="0.2">
      <c r="M39" s="173" t="s">
        <v>572</v>
      </c>
    </row>
    <row r="40" spans="1:13" x14ac:dyDescent="0.2">
      <c r="M40" s="174"/>
    </row>
    <row r="41" spans="1:13" ht="15" thickBot="1" x14ac:dyDescent="0.25">
      <c r="M41" s="175"/>
    </row>
    <row r="97" spans="1:1" x14ac:dyDescent="0.2">
      <c r="A97" s="124">
        <f>MAX(A6:A96)</f>
        <v>0</v>
      </c>
    </row>
  </sheetData>
  <customSheetViews>
    <customSheetView guid="{D339925F-39FB-4F96-AB51-F6DFCF46C7A0}" scale="85">
      <selection activeCell="D16" sqref="D16"/>
      <pageMargins left="0.75" right="0.75" top="1" bottom="1" header="0.5" footer="0.5"/>
      <pageSetup paperSize="9" orientation="portrait" r:id="rId1"/>
    </customSheetView>
  </customSheetViews>
  <mergeCells count="15">
    <mergeCell ref="M4:M5"/>
    <mergeCell ref="A6:M6"/>
    <mergeCell ref="M39:M41"/>
    <mergeCell ref="A1:A3"/>
    <mergeCell ref="C1:K2"/>
    <mergeCell ref="C3:K3"/>
    <mergeCell ref="I4:L4"/>
    <mergeCell ref="A4:A5"/>
    <mergeCell ref="B4:B5"/>
    <mergeCell ref="D4:D5"/>
    <mergeCell ref="E4:E5"/>
    <mergeCell ref="F4:F5"/>
    <mergeCell ref="G4:G5"/>
    <mergeCell ref="H4:H5"/>
    <mergeCell ref="C4:C5"/>
  </mergeCells>
  <conditionalFormatting sqref="M14:M26">
    <cfRule type="containsText" dxfId="234" priority="166" operator="containsText" text="Bajo">
      <formula>NOT(ISERROR(SEARCH("Bajo",M14)))</formula>
    </cfRule>
    <cfRule type="containsText" dxfId="233" priority="167" operator="containsText" text="Medio">
      <formula>NOT(ISERROR(SEARCH("Medio",M14)))</formula>
    </cfRule>
    <cfRule type="containsText" dxfId="232" priority="168" operator="containsText" text="Alto">
      <formula>NOT(ISERROR(SEARCH("Alto",M14)))</formula>
    </cfRule>
  </conditionalFormatting>
  <conditionalFormatting sqref="M7:M13">
    <cfRule type="containsText" dxfId="231" priority="165" operator="containsText" text="Medio">
      <formula>NOT(ISERROR(SEARCH("Medio",M7)))</formula>
    </cfRule>
  </conditionalFormatting>
  <conditionalFormatting sqref="M7:M13">
    <cfRule type="containsText" dxfId="230" priority="164" operator="containsText" text="Alto">
      <formula>NOT(ISERROR(SEARCH("Alto",M7)))</formula>
    </cfRule>
  </conditionalFormatting>
  <conditionalFormatting sqref="M7:M13">
    <cfRule type="containsText" dxfId="229" priority="163" operator="containsText" text="Bajo">
      <formula>NOT(ISERROR(SEARCH("Bajo",M7)))</formula>
    </cfRule>
  </conditionalFormatting>
  <conditionalFormatting sqref="M27:M36">
    <cfRule type="containsText" dxfId="228" priority="10" operator="containsText" text="Bajo">
      <formula>NOT(ISERROR(SEARCH("Bajo",M27)))</formula>
    </cfRule>
    <cfRule type="containsText" dxfId="227" priority="11" operator="containsText" text="Medio">
      <formula>NOT(ISERROR(SEARCH("Medio",M27)))</formula>
    </cfRule>
    <cfRule type="containsText" dxfId="226" priority="12" operator="containsText" text="Alto">
      <formula>NOT(ISERROR(SEARCH("Alto",M27)))</formula>
    </cfRule>
  </conditionalFormatting>
  <hyperlinks>
    <hyperlink ref="M39:M41" location="INDICE!A1" display="Indice"/>
  </hyperlinks>
  <pageMargins left="0.75" right="0.75" top="1" bottom="1" header="0.5" footer="0.5"/>
  <pageSetup paperSize="9" orientation="portrait" r:id="rId2"/>
  <drawing r:id="rId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theme="3" tint="-0.249977111117893"/>
  </sheetPr>
  <dimension ref="A1:CC104"/>
  <sheetViews>
    <sheetView topLeftCell="C1" zoomScaleNormal="100" zoomScalePageLayoutView="85" workbookViewId="0">
      <pane ySplit="5" topLeftCell="A6" activePane="bottomLeft" state="frozen"/>
      <selection activeCell="B1" sqref="B1:K3"/>
      <selection pane="bottomLeft" activeCell="H10" sqref="H10"/>
    </sheetView>
  </sheetViews>
  <sheetFormatPr baseColWidth="10" defaultColWidth="11.42578125" defaultRowHeight="14.25" x14ac:dyDescent="0.2"/>
  <cols>
    <col min="1" max="1" width="15.5703125" style="124" customWidth="1"/>
    <col min="2" max="2" width="39.85546875" style="9" customWidth="1"/>
    <col min="3" max="3" width="48.7109375" style="2" customWidth="1"/>
    <col min="4" max="4" width="22.7109375" style="3" customWidth="1"/>
    <col min="5" max="5" width="13.7109375" style="3" customWidth="1"/>
    <col min="6" max="6" width="18.140625" style="3" customWidth="1"/>
    <col min="7" max="7" width="16.140625" style="3" customWidth="1"/>
    <col min="8" max="8" width="17" style="3" customWidth="1"/>
    <col min="9" max="9" width="11.28515625" style="3" customWidth="1"/>
    <col min="10" max="10" width="16.5703125" style="3" customWidth="1"/>
    <col min="11" max="11" width="14.7109375" style="3" customWidth="1"/>
    <col min="12" max="12" width="14.85546875" style="3" customWidth="1"/>
    <col min="13" max="13" width="19.140625" style="1" customWidth="1"/>
    <col min="14" max="14" width="20.140625" style="1" customWidth="1"/>
    <col min="15" max="16384" width="11.42578125" style="1"/>
  </cols>
  <sheetData>
    <row r="1" spans="1:81" customFormat="1" ht="36" customHeight="1" x14ac:dyDescent="0.25">
      <c r="A1" s="178"/>
      <c r="B1" s="180" t="s">
        <v>0</v>
      </c>
      <c r="C1" s="181"/>
      <c r="D1" s="181"/>
      <c r="E1" s="181"/>
      <c r="F1" s="181"/>
      <c r="G1" s="181"/>
      <c r="H1" s="181"/>
      <c r="I1" s="181"/>
      <c r="J1" s="181"/>
      <c r="K1" s="182"/>
      <c r="L1" s="35" t="s">
        <v>1</v>
      </c>
      <c r="M1" s="131" t="s">
        <v>643</v>
      </c>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row>
    <row r="2" spans="1:81" customFormat="1" ht="21" customHeight="1" x14ac:dyDescent="0.25">
      <c r="A2" s="178"/>
      <c r="B2" s="183"/>
      <c r="C2" s="184"/>
      <c r="D2" s="184"/>
      <c r="E2" s="184"/>
      <c r="F2" s="184"/>
      <c r="G2" s="184"/>
      <c r="H2" s="184"/>
      <c r="I2" s="184"/>
      <c r="J2" s="184"/>
      <c r="K2" s="185"/>
      <c r="L2" s="35" t="s">
        <v>3</v>
      </c>
      <c r="M2" s="33" t="s">
        <v>4</v>
      </c>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row>
    <row r="3" spans="1:81" customFormat="1" ht="30" customHeight="1" x14ac:dyDescent="0.25">
      <c r="A3" s="179"/>
      <c r="B3" s="193" t="s">
        <v>5</v>
      </c>
      <c r="C3" s="194"/>
      <c r="D3" s="194"/>
      <c r="E3" s="194"/>
      <c r="F3" s="194"/>
      <c r="G3" s="194"/>
      <c r="H3" s="194"/>
      <c r="I3" s="194"/>
      <c r="J3" s="194"/>
      <c r="K3" s="195"/>
      <c r="L3" s="113" t="s">
        <v>6</v>
      </c>
      <c r="M3" s="34" t="s">
        <v>7</v>
      </c>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row>
    <row r="4" spans="1:81" ht="16.5" customHeight="1" x14ac:dyDescent="0.2">
      <c r="A4" s="176" t="s">
        <v>8</v>
      </c>
      <c r="B4" s="200" t="s">
        <v>9</v>
      </c>
      <c r="C4" s="201" t="s">
        <v>10</v>
      </c>
      <c r="D4" s="201" t="s">
        <v>11</v>
      </c>
      <c r="E4" s="200" t="s">
        <v>12</v>
      </c>
      <c r="F4" s="200" t="s">
        <v>13</v>
      </c>
      <c r="G4" s="200" t="s">
        <v>14</v>
      </c>
      <c r="H4" s="200" t="s">
        <v>15</v>
      </c>
      <c r="I4" s="201" t="s">
        <v>16</v>
      </c>
      <c r="J4" s="201"/>
      <c r="K4" s="201"/>
      <c r="L4" s="190"/>
      <c r="M4" s="176" t="s">
        <v>260</v>
      </c>
    </row>
    <row r="5" spans="1:81" ht="30" x14ac:dyDescent="0.2">
      <c r="A5" s="176"/>
      <c r="B5" s="189"/>
      <c r="C5" s="190"/>
      <c r="D5" s="190"/>
      <c r="E5" s="189"/>
      <c r="F5" s="189"/>
      <c r="G5" s="189"/>
      <c r="H5" s="189"/>
      <c r="I5" s="122" t="s">
        <v>19</v>
      </c>
      <c r="J5" s="122" t="s">
        <v>20</v>
      </c>
      <c r="K5" s="122" t="s">
        <v>21</v>
      </c>
      <c r="L5" s="123" t="s">
        <v>22</v>
      </c>
      <c r="M5" s="176"/>
      <c r="AE5" s="1" t="s">
        <v>24</v>
      </c>
    </row>
    <row r="6" spans="1:81" ht="27.75" customHeight="1" x14ac:dyDescent="0.2">
      <c r="A6" s="177" t="s">
        <v>25</v>
      </c>
      <c r="B6" s="177"/>
      <c r="C6" s="177"/>
      <c r="D6" s="177"/>
      <c r="E6" s="177"/>
      <c r="F6" s="177"/>
      <c r="G6" s="177"/>
      <c r="H6" s="177"/>
      <c r="I6" s="177"/>
      <c r="J6" s="177"/>
      <c r="K6" s="177"/>
      <c r="L6" s="177"/>
      <c r="M6" s="177"/>
      <c r="AE6" s="1" t="s">
        <v>27</v>
      </c>
    </row>
    <row r="7" spans="1:81" ht="18" x14ac:dyDescent="0.2">
      <c r="A7" s="202" t="s">
        <v>861</v>
      </c>
      <c r="B7" s="203"/>
      <c r="C7" s="203"/>
      <c r="D7" s="203"/>
      <c r="E7" s="203"/>
      <c r="F7" s="203"/>
      <c r="G7" s="203"/>
      <c r="H7" s="203"/>
      <c r="I7" s="203"/>
      <c r="J7" s="203"/>
      <c r="K7" s="203"/>
      <c r="L7" s="203"/>
      <c r="M7" s="204"/>
    </row>
    <row r="8" spans="1:81" ht="25.5" x14ac:dyDescent="0.2">
      <c r="A8" s="24" t="s">
        <v>885</v>
      </c>
      <c r="B8" s="17" t="s">
        <v>85</v>
      </c>
      <c r="C8" s="18" t="s">
        <v>862</v>
      </c>
      <c r="D8" s="6" t="s">
        <v>410</v>
      </c>
      <c r="E8" s="6" t="s">
        <v>27</v>
      </c>
      <c r="F8" s="7" t="s">
        <v>53</v>
      </c>
      <c r="G8" s="6" t="s">
        <v>391</v>
      </c>
      <c r="H8" s="7" t="s">
        <v>286</v>
      </c>
      <c r="I8" s="4">
        <v>3</v>
      </c>
      <c r="J8" s="4">
        <v>1</v>
      </c>
      <c r="K8" s="4">
        <v>3</v>
      </c>
      <c r="L8" s="6">
        <f t="shared" ref="L8" si="0">SUM(I8:K8)</f>
        <v>7</v>
      </c>
      <c r="M8" s="30" t="str">
        <f t="shared" ref="M8" si="1">IF(L8&lt;=5,"BAJO",IF(L8=6,"MEDIO","ALTO"))</f>
        <v>ALTO</v>
      </c>
    </row>
    <row r="9" spans="1:81" ht="83.25" customHeight="1" x14ac:dyDescent="0.2">
      <c r="A9" s="7" t="s">
        <v>645</v>
      </c>
      <c r="B9" s="14" t="s">
        <v>901</v>
      </c>
      <c r="C9" s="36" t="s">
        <v>125</v>
      </c>
      <c r="D9" s="24" t="s">
        <v>415</v>
      </c>
      <c r="E9" s="7" t="s">
        <v>27</v>
      </c>
      <c r="F9" s="7" t="s">
        <v>38</v>
      </c>
      <c r="G9" s="7" t="s">
        <v>51</v>
      </c>
      <c r="H9" s="84" t="s">
        <v>390</v>
      </c>
      <c r="I9" s="7">
        <v>3</v>
      </c>
      <c r="J9" s="7">
        <v>3</v>
      </c>
      <c r="K9" s="7">
        <v>2</v>
      </c>
      <c r="L9" s="7">
        <f>SUM(I9:K9)</f>
        <v>8</v>
      </c>
      <c r="M9" s="30" t="str">
        <f>IF(L9&lt;=5,"BAJO",IF(L9=6,"MEDIO","ALTO"))</f>
        <v>ALTO</v>
      </c>
    </row>
    <row r="10" spans="1:81" ht="57.75" customHeight="1" x14ac:dyDescent="0.2">
      <c r="A10" s="24" t="s">
        <v>646</v>
      </c>
      <c r="B10" s="93" t="s">
        <v>412</v>
      </c>
      <c r="C10" s="96" t="s">
        <v>52</v>
      </c>
      <c r="D10" s="85" t="s">
        <v>73</v>
      </c>
      <c r="E10" s="85" t="s">
        <v>43</v>
      </c>
      <c r="F10" s="84" t="s">
        <v>44</v>
      </c>
      <c r="G10" s="84" t="s">
        <v>51</v>
      </c>
      <c r="H10" s="84" t="s">
        <v>390</v>
      </c>
      <c r="I10" s="95">
        <v>3</v>
      </c>
      <c r="J10" s="95">
        <v>1</v>
      </c>
      <c r="K10" s="95">
        <v>2</v>
      </c>
      <c r="L10" s="85">
        <f t="shared" ref="L10" si="2">SUM(I10:K10)</f>
        <v>6</v>
      </c>
      <c r="M10" s="30" t="str">
        <f t="shared" ref="M10" si="3">IF(L10&lt;=5,"BAJO",IF(L10=6,"MEDIO","ALTO"))</f>
        <v>MEDIO</v>
      </c>
    </row>
    <row r="11" spans="1:81" ht="90" x14ac:dyDescent="0.2">
      <c r="A11" s="7" t="s">
        <v>886</v>
      </c>
      <c r="B11" s="98" t="s">
        <v>902</v>
      </c>
      <c r="C11" s="97" t="s">
        <v>529</v>
      </c>
      <c r="D11" s="85" t="s">
        <v>530</v>
      </c>
      <c r="E11" s="85" t="s">
        <v>43</v>
      </c>
      <c r="F11" s="84" t="s">
        <v>44</v>
      </c>
      <c r="G11" s="84" t="s">
        <v>51</v>
      </c>
      <c r="H11" s="84" t="s">
        <v>390</v>
      </c>
      <c r="I11" s="95">
        <v>3</v>
      </c>
      <c r="J11" s="95">
        <v>1</v>
      </c>
      <c r="K11" s="95">
        <v>2</v>
      </c>
      <c r="L11" s="85">
        <f>SUM(I11:K11)</f>
        <v>6</v>
      </c>
      <c r="M11" s="30" t="str">
        <f>IF(L11&lt;=5,"BAJO",IF(L11=6,"MEDIO","ALTO"))</f>
        <v>MEDIO</v>
      </c>
    </row>
    <row r="12" spans="1:81" ht="56.25" x14ac:dyDescent="0.2">
      <c r="A12" s="24" t="s">
        <v>647</v>
      </c>
      <c r="B12" s="89" t="s">
        <v>907</v>
      </c>
      <c r="C12" s="97" t="s">
        <v>48</v>
      </c>
      <c r="D12" s="85" t="s">
        <v>908</v>
      </c>
      <c r="E12" s="85" t="s">
        <v>24</v>
      </c>
      <c r="F12" s="84" t="s">
        <v>44</v>
      </c>
      <c r="G12" s="84" t="s">
        <v>51</v>
      </c>
      <c r="H12" s="84" t="s">
        <v>390</v>
      </c>
      <c r="I12" s="95">
        <v>3</v>
      </c>
      <c r="J12" s="95">
        <v>1</v>
      </c>
      <c r="K12" s="95">
        <v>3</v>
      </c>
      <c r="L12" s="85">
        <f t="shared" ref="L12:L15" si="4">SUM(I12:K12)</f>
        <v>7</v>
      </c>
      <c r="M12" s="30" t="str">
        <f t="shared" ref="M12:M15" si="5">IF(L12&lt;=5,"BAJO",IF(L12=6,"MEDIO","ALTO"))</f>
        <v>ALTO</v>
      </c>
    </row>
    <row r="13" spans="1:81" ht="67.5" x14ac:dyDescent="0.2">
      <c r="A13" s="7" t="s">
        <v>648</v>
      </c>
      <c r="B13" s="89" t="s">
        <v>413</v>
      </c>
      <c r="C13" s="97" t="s">
        <v>49</v>
      </c>
      <c r="D13" s="85" t="s">
        <v>551</v>
      </c>
      <c r="E13" s="85" t="s">
        <v>43</v>
      </c>
      <c r="F13" s="84" t="s">
        <v>44</v>
      </c>
      <c r="G13" s="84" t="s">
        <v>51</v>
      </c>
      <c r="H13" s="84" t="s">
        <v>390</v>
      </c>
      <c r="I13" s="95">
        <v>3</v>
      </c>
      <c r="J13" s="95">
        <v>1</v>
      </c>
      <c r="K13" s="95">
        <v>2</v>
      </c>
      <c r="L13" s="85">
        <f t="shared" si="4"/>
        <v>6</v>
      </c>
      <c r="M13" s="30" t="str">
        <f t="shared" si="5"/>
        <v>MEDIO</v>
      </c>
      <c r="N13" s="1" t="s">
        <v>414</v>
      </c>
    </row>
    <row r="14" spans="1:81" ht="38.25" x14ac:dyDescent="0.2">
      <c r="A14" s="24" t="s">
        <v>649</v>
      </c>
      <c r="B14" s="11" t="s">
        <v>55</v>
      </c>
      <c r="C14" s="13" t="s">
        <v>56</v>
      </c>
      <c r="D14" s="7" t="s">
        <v>57</v>
      </c>
      <c r="E14" s="8" t="s">
        <v>27</v>
      </c>
      <c r="F14" s="7" t="s">
        <v>44</v>
      </c>
      <c r="G14" s="7" t="s">
        <v>51</v>
      </c>
      <c r="H14" s="84" t="s">
        <v>390</v>
      </c>
      <c r="I14" s="4">
        <v>3</v>
      </c>
      <c r="J14" s="4">
        <v>1</v>
      </c>
      <c r="K14" s="4">
        <v>2</v>
      </c>
      <c r="L14" s="6">
        <f t="shared" si="4"/>
        <v>6</v>
      </c>
      <c r="M14" s="30" t="str">
        <f t="shared" si="5"/>
        <v>MEDIO</v>
      </c>
    </row>
    <row r="15" spans="1:81" ht="33.75" x14ac:dyDescent="0.2">
      <c r="A15" s="7" t="s">
        <v>650</v>
      </c>
      <c r="B15" s="89" t="s">
        <v>602</v>
      </c>
      <c r="C15" s="97" t="s">
        <v>552</v>
      </c>
      <c r="D15" s="85" t="s">
        <v>531</v>
      </c>
      <c r="E15" s="85" t="s">
        <v>43</v>
      </c>
      <c r="F15" s="84" t="s">
        <v>44</v>
      </c>
      <c r="G15" s="84" t="s">
        <v>98</v>
      </c>
      <c r="H15" s="84" t="s">
        <v>390</v>
      </c>
      <c r="I15" s="19">
        <v>3</v>
      </c>
      <c r="J15" s="19">
        <v>2</v>
      </c>
      <c r="K15" s="19">
        <v>3</v>
      </c>
      <c r="L15" s="6">
        <f t="shared" si="4"/>
        <v>8</v>
      </c>
      <c r="M15" s="30" t="str">
        <f t="shared" si="5"/>
        <v>ALTO</v>
      </c>
    </row>
    <row r="16" spans="1:81" ht="25.5" x14ac:dyDescent="0.2">
      <c r="A16" s="24" t="s">
        <v>651</v>
      </c>
      <c r="B16" s="14" t="s">
        <v>555</v>
      </c>
      <c r="C16" s="36" t="s">
        <v>554</v>
      </c>
      <c r="D16" s="24" t="s">
        <v>556</v>
      </c>
      <c r="E16" s="7" t="s">
        <v>43</v>
      </c>
      <c r="F16" s="7" t="s">
        <v>38</v>
      </c>
      <c r="G16" s="84" t="s">
        <v>98</v>
      </c>
      <c r="H16" s="84" t="s">
        <v>390</v>
      </c>
      <c r="I16" s="7">
        <v>3</v>
      </c>
      <c r="J16" s="7">
        <v>1</v>
      </c>
      <c r="K16" s="7">
        <v>2</v>
      </c>
      <c r="L16" s="7">
        <f>SUM(I16:K16)</f>
        <v>6</v>
      </c>
      <c r="M16" s="30" t="str">
        <f>IF(L16&lt;=5,"BAJO",IF(L16=6,"MEDIO","ALTO"))</f>
        <v>MEDIO</v>
      </c>
    </row>
    <row r="17" spans="1:13" ht="25.5" x14ac:dyDescent="0.2">
      <c r="A17" s="7" t="s">
        <v>652</v>
      </c>
      <c r="B17" s="72" t="s">
        <v>73</v>
      </c>
      <c r="C17" s="7" t="s">
        <v>863</v>
      </c>
      <c r="D17" s="24" t="s">
        <v>790</v>
      </c>
      <c r="E17" s="24" t="s">
        <v>95</v>
      </c>
      <c r="F17" s="24" t="s">
        <v>788</v>
      </c>
      <c r="G17" s="24" t="s">
        <v>789</v>
      </c>
      <c r="H17" s="24" t="s">
        <v>286</v>
      </c>
      <c r="I17" s="38">
        <v>3</v>
      </c>
      <c r="J17" s="38">
        <v>3</v>
      </c>
      <c r="K17" s="38">
        <v>3</v>
      </c>
      <c r="L17" s="38">
        <f t="shared" ref="L17:L19" si="6">I17+J17+K17</f>
        <v>9</v>
      </c>
      <c r="M17" s="30" t="str">
        <f t="shared" ref="M17:M19" si="7">IF(L17&lt;=5,"BAJO",IF(L17=6,"MEDIO","ALTO"))</f>
        <v>ALTO</v>
      </c>
    </row>
    <row r="18" spans="1:13" ht="25.5" x14ac:dyDescent="0.2">
      <c r="A18" s="24" t="s">
        <v>653</v>
      </c>
      <c r="B18" s="72" t="s">
        <v>792</v>
      </c>
      <c r="C18" s="7" t="s">
        <v>793</v>
      </c>
      <c r="D18" s="24" t="s">
        <v>790</v>
      </c>
      <c r="E18" s="24" t="s">
        <v>791</v>
      </c>
      <c r="F18" s="24" t="s">
        <v>788</v>
      </c>
      <c r="G18" s="24" t="s">
        <v>789</v>
      </c>
      <c r="H18" s="24" t="s">
        <v>286</v>
      </c>
      <c r="I18" s="38">
        <v>1</v>
      </c>
      <c r="J18" s="38">
        <v>3</v>
      </c>
      <c r="K18" s="38">
        <v>3</v>
      </c>
      <c r="L18" s="38">
        <f t="shared" si="6"/>
        <v>7</v>
      </c>
      <c r="M18" s="30" t="str">
        <f t="shared" si="7"/>
        <v>ALTO</v>
      </c>
    </row>
    <row r="19" spans="1:13" ht="25.5" x14ac:dyDescent="0.2">
      <c r="A19" s="7" t="s">
        <v>654</v>
      </c>
      <c r="B19" s="87" t="s">
        <v>795</v>
      </c>
      <c r="C19" s="7" t="s">
        <v>796</v>
      </c>
      <c r="D19" s="24" t="s">
        <v>790</v>
      </c>
      <c r="E19" s="24" t="s">
        <v>95</v>
      </c>
      <c r="F19" s="24" t="s">
        <v>789</v>
      </c>
      <c r="G19" s="24" t="s">
        <v>797</v>
      </c>
      <c r="H19" s="24" t="s">
        <v>390</v>
      </c>
      <c r="I19" s="38">
        <v>3</v>
      </c>
      <c r="J19" s="38">
        <v>1</v>
      </c>
      <c r="K19" s="38">
        <v>1</v>
      </c>
      <c r="L19" s="38">
        <f t="shared" si="6"/>
        <v>5</v>
      </c>
      <c r="M19" s="30" t="str">
        <f t="shared" si="7"/>
        <v>BAJO</v>
      </c>
    </row>
    <row r="20" spans="1:13" ht="18" x14ac:dyDescent="0.2">
      <c r="A20" s="202" t="s">
        <v>864</v>
      </c>
      <c r="B20" s="203"/>
      <c r="C20" s="203"/>
      <c r="D20" s="203"/>
      <c r="E20" s="203"/>
      <c r="F20" s="203"/>
      <c r="G20" s="203"/>
      <c r="H20" s="203"/>
      <c r="I20" s="203"/>
      <c r="J20" s="203"/>
      <c r="K20" s="203"/>
      <c r="L20" s="203"/>
      <c r="M20" s="204"/>
    </row>
    <row r="21" spans="1:13" ht="25.5" x14ac:dyDescent="0.2">
      <c r="A21" s="7" t="s">
        <v>655</v>
      </c>
      <c r="B21" s="93" t="s">
        <v>517</v>
      </c>
      <c r="C21" s="94" t="s">
        <v>518</v>
      </c>
      <c r="D21" s="85" t="s">
        <v>516</v>
      </c>
      <c r="E21" s="85" t="s">
        <v>43</v>
      </c>
      <c r="F21" s="84" t="s">
        <v>44</v>
      </c>
      <c r="G21" s="84" t="s">
        <v>51</v>
      </c>
      <c r="H21" s="84" t="s">
        <v>390</v>
      </c>
      <c r="I21" s="95">
        <v>3</v>
      </c>
      <c r="J21" s="95">
        <v>1</v>
      </c>
      <c r="K21" s="95">
        <v>2</v>
      </c>
      <c r="L21" s="85">
        <f t="shared" ref="L21:L26" si="8">SUM(I21:K21)</f>
        <v>6</v>
      </c>
      <c r="M21" s="30" t="str">
        <f t="shared" ref="M21:M28" si="9">IF(L21&lt;=5,"BAJO",IF(L21=6,"MEDIO","ALTO"))</f>
        <v>MEDIO</v>
      </c>
    </row>
    <row r="22" spans="1:13" ht="25.5" x14ac:dyDescent="0.2">
      <c r="A22" s="7" t="s">
        <v>656</v>
      </c>
      <c r="B22" s="17" t="s">
        <v>902</v>
      </c>
      <c r="C22" s="18" t="s">
        <v>865</v>
      </c>
      <c r="D22" s="6" t="s">
        <v>410</v>
      </c>
      <c r="E22" s="6" t="s">
        <v>27</v>
      </c>
      <c r="F22" s="7" t="s">
        <v>53</v>
      </c>
      <c r="G22" s="6" t="s">
        <v>391</v>
      </c>
      <c r="H22" s="7" t="s">
        <v>286</v>
      </c>
      <c r="I22" s="4">
        <v>3</v>
      </c>
      <c r="J22" s="4">
        <v>1</v>
      </c>
      <c r="K22" s="4">
        <v>3</v>
      </c>
      <c r="L22" s="6">
        <f t="shared" ref="L22" si="10">SUM(I22:K22)</f>
        <v>7</v>
      </c>
      <c r="M22" s="30" t="str">
        <f t="shared" si="9"/>
        <v>ALTO</v>
      </c>
    </row>
    <row r="23" spans="1:13" ht="45" x14ac:dyDescent="0.2">
      <c r="A23" s="7" t="s">
        <v>657</v>
      </c>
      <c r="B23" s="93" t="s">
        <v>902</v>
      </c>
      <c r="C23" s="94" t="s">
        <v>47</v>
      </c>
      <c r="D23" s="85" t="s">
        <v>519</v>
      </c>
      <c r="E23" s="85" t="s">
        <v>43</v>
      </c>
      <c r="F23" s="84" t="s">
        <v>44</v>
      </c>
      <c r="G23" s="84" t="s">
        <v>51</v>
      </c>
      <c r="H23" s="84" t="s">
        <v>390</v>
      </c>
      <c r="I23" s="95">
        <v>3</v>
      </c>
      <c r="J23" s="95">
        <v>1</v>
      </c>
      <c r="K23" s="95">
        <v>2</v>
      </c>
      <c r="L23" s="85">
        <f t="shared" ref="L23" si="11">SUM(I23:K23)</f>
        <v>6</v>
      </c>
      <c r="M23" s="30" t="str">
        <f t="shared" si="9"/>
        <v>MEDIO</v>
      </c>
    </row>
    <row r="24" spans="1:13" ht="33.75" x14ac:dyDescent="0.2">
      <c r="A24" s="7" t="s">
        <v>887</v>
      </c>
      <c r="B24" s="89" t="s">
        <v>902</v>
      </c>
      <c r="C24" s="97" t="s">
        <v>553</v>
      </c>
      <c r="D24" s="85" t="s">
        <v>531</v>
      </c>
      <c r="E24" s="85" t="s">
        <v>43</v>
      </c>
      <c r="F24" s="84" t="s">
        <v>44</v>
      </c>
      <c r="G24" s="84" t="s">
        <v>51</v>
      </c>
      <c r="H24" s="84" t="s">
        <v>390</v>
      </c>
      <c r="I24" s="19">
        <v>3</v>
      </c>
      <c r="J24" s="19">
        <v>1</v>
      </c>
      <c r="K24" s="19">
        <v>2</v>
      </c>
      <c r="L24" s="6">
        <f t="shared" si="8"/>
        <v>6</v>
      </c>
      <c r="M24" s="30" t="str">
        <f t="shared" si="9"/>
        <v>MEDIO</v>
      </c>
    </row>
    <row r="25" spans="1:13" ht="33.75" x14ac:dyDescent="0.2">
      <c r="A25" s="7" t="s">
        <v>658</v>
      </c>
      <c r="B25" s="10" t="s">
        <v>904</v>
      </c>
      <c r="C25" s="12" t="s">
        <v>50</v>
      </c>
      <c r="D25" s="7" t="s">
        <v>905</v>
      </c>
      <c r="E25" s="8" t="s">
        <v>27</v>
      </c>
      <c r="F25" s="7" t="s">
        <v>44</v>
      </c>
      <c r="G25" s="7" t="s">
        <v>51</v>
      </c>
      <c r="H25" s="84" t="s">
        <v>390</v>
      </c>
      <c r="I25" s="4">
        <v>3</v>
      </c>
      <c r="J25" s="4">
        <v>1</v>
      </c>
      <c r="K25" s="4">
        <v>1</v>
      </c>
      <c r="L25" s="6">
        <f t="shared" si="8"/>
        <v>5</v>
      </c>
      <c r="M25" s="30" t="str">
        <f t="shared" si="9"/>
        <v>BAJO</v>
      </c>
    </row>
    <row r="26" spans="1:13" ht="38.25" x14ac:dyDescent="0.2">
      <c r="A26" s="7" t="s">
        <v>829</v>
      </c>
      <c r="B26" s="11" t="s">
        <v>55</v>
      </c>
      <c r="C26" s="13" t="s">
        <v>56</v>
      </c>
      <c r="D26" s="7" t="s">
        <v>906</v>
      </c>
      <c r="E26" s="8" t="s">
        <v>27</v>
      </c>
      <c r="F26" s="7" t="s">
        <v>44</v>
      </c>
      <c r="G26" s="7" t="s">
        <v>51</v>
      </c>
      <c r="H26" s="84" t="s">
        <v>390</v>
      </c>
      <c r="I26" s="4">
        <v>3</v>
      </c>
      <c r="J26" s="4">
        <v>1</v>
      </c>
      <c r="K26" s="4">
        <v>2</v>
      </c>
      <c r="L26" s="6">
        <f t="shared" si="8"/>
        <v>6</v>
      </c>
      <c r="M26" s="30" t="str">
        <f t="shared" si="9"/>
        <v>MEDIO</v>
      </c>
    </row>
    <row r="27" spans="1:13" ht="25.5" x14ac:dyDescent="0.2">
      <c r="A27" s="7" t="s">
        <v>830</v>
      </c>
      <c r="B27" s="14" t="s">
        <v>902</v>
      </c>
      <c r="C27" s="36" t="s">
        <v>416</v>
      </c>
      <c r="D27" s="7" t="s">
        <v>417</v>
      </c>
      <c r="E27" s="7" t="s">
        <v>45</v>
      </c>
      <c r="F27" s="7" t="s">
        <v>38</v>
      </c>
      <c r="G27" s="7" t="s">
        <v>51</v>
      </c>
      <c r="H27" s="84" t="s">
        <v>390</v>
      </c>
      <c r="I27" s="7">
        <v>3</v>
      </c>
      <c r="J27" s="7">
        <v>1</v>
      </c>
      <c r="K27" s="7">
        <v>3</v>
      </c>
      <c r="L27" s="7">
        <f t="shared" ref="L27:L28" si="12">SUM(I27:K27)</f>
        <v>7</v>
      </c>
      <c r="M27" s="30" t="str">
        <f t="shared" si="9"/>
        <v>ALTO</v>
      </c>
    </row>
    <row r="28" spans="1:13" ht="25.5" x14ac:dyDescent="0.2">
      <c r="A28" s="7" t="s">
        <v>831</v>
      </c>
      <c r="B28" s="14" t="s">
        <v>902</v>
      </c>
      <c r="C28" s="36" t="s">
        <v>126</v>
      </c>
      <c r="D28" s="7" t="s">
        <v>417</v>
      </c>
      <c r="E28" s="7" t="s">
        <v>45</v>
      </c>
      <c r="F28" s="7" t="s">
        <v>38</v>
      </c>
      <c r="G28" s="7" t="s">
        <v>51</v>
      </c>
      <c r="H28" s="84" t="s">
        <v>390</v>
      </c>
      <c r="I28" s="7">
        <v>3</v>
      </c>
      <c r="J28" s="7">
        <v>1</v>
      </c>
      <c r="K28" s="7">
        <v>3</v>
      </c>
      <c r="L28" s="7">
        <f t="shared" si="12"/>
        <v>7</v>
      </c>
      <c r="M28" s="30" t="str">
        <f t="shared" si="9"/>
        <v>ALTO</v>
      </c>
    </row>
    <row r="29" spans="1:13" ht="25.5" x14ac:dyDescent="0.2">
      <c r="A29" s="7" t="s">
        <v>888</v>
      </c>
      <c r="B29" s="14" t="s">
        <v>902</v>
      </c>
      <c r="C29" s="36" t="s">
        <v>125</v>
      </c>
      <c r="D29" s="24" t="s">
        <v>415</v>
      </c>
      <c r="E29" s="7" t="s">
        <v>27</v>
      </c>
      <c r="F29" s="7" t="s">
        <v>38</v>
      </c>
      <c r="G29" s="7" t="s">
        <v>51</v>
      </c>
      <c r="H29" s="84" t="s">
        <v>390</v>
      </c>
      <c r="I29" s="7">
        <v>3</v>
      </c>
      <c r="J29" s="7">
        <v>3</v>
      </c>
      <c r="K29" s="7">
        <v>2</v>
      </c>
      <c r="L29" s="7">
        <f>SUM(I29:K29)</f>
        <v>8</v>
      </c>
      <c r="M29" s="30" t="str">
        <f>IF(L29&lt;=5,"BAJO",IF(L29=6,"MEDIO","ALTO"))</f>
        <v>ALTO</v>
      </c>
    </row>
    <row r="30" spans="1:13" ht="25.5" x14ac:dyDescent="0.2">
      <c r="A30" s="7" t="s">
        <v>889</v>
      </c>
      <c r="B30" s="74" t="s">
        <v>902</v>
      </c>
      <c r="C30" s="7" t="s">
        <v>794</v>
      </c>
      <c r="D30" s="24" t="s">
        <v>787</v>
      </c>
      <c r="E30" s="24" t="s">
        <v>95</v>
      </c>
      <c r="F30" s="24" t="s">
        <v>788</v>
      </c>
      <c r="G30" s="24" t="s">
        <v>789</v>
      </c>
      <c r="H30" s="24" t="s">
        <v>286</v>
      </c>
      <c r="I30" s="38">
        <v>3</v>
      </c>
      <c r="J30" s="38">
        <v>3</v>
      </c>
      <c r="K30" s="38">
        <v>3</v>
      </c>
      <c r="L30" s="38">
        <f t="shared" ref="L30:L33" si="13">I30+J30+K30</f>
        <v>9</v>
      </c>
      <c r="M30" s="30" t="str">
        <f t="shared" ref="M30:M33" si="14">IF(L30&lt;=5,"BAJO",IF(L30=6,"MEDIO","ALTO"))</f>
        <v>ALTO</v>
      </c>
    </row>
    <row r="31" spans="1:13" ht="25.5" x14ac:dyDescent="0.2">
      <c r="A31" s="7" t="s">
        <v>890</v>
      </c>
      <c r="B31" s="74" t="s">
        <v>902</v>
      </c>
      <c r="C31" s="7" t="s">
        <v>793</v>
      </c>
      <c r="D31" s="24" t="s">
        <v>790</v>
      </c>
      <c r="E31" s="24" t="s">
        <v>791</v>
      </c>
      <c r="F31" s="24" t="s">
        <v>788</v>
      </c>
      <c r="G31" s="24" t="s">
        <v>789</v>
      </c>
      <c r="H31" s="24" t="s">
        <v>286</v>
      </c>
      <c r="I31" s="38">
        <v>1</v>
      </c>
      <c r="J31" s="38">
        <v>3</v>
      </c>
      <c r="K31" s="38">
        <v>3</v>
      </c>
      <c r="L31" s="38">
        <f t="shared" si="13"/>
        <v>7</v>
      </c>
      <c r="M31" s="30" t="str">
        <f t="shared" si="14"/>
        <v>ALTO</v>
      </c>
    </row>
    <row r="32" spans="1:13" ht="51" x14ac:dyDescent="0.2">
      <c r="A32" s="7" t="s">
        <v>891</v>
      </c>
      <c r="B32" s="74" t="s">
        <v>902</v>
      </c>
      <c r="C32" s="7" t="s">
        <v>903</v>
      </c>
      <c r="D32" s="24" t="s">
        <v>790</v>
      </c>
      <c r="E32" s="24" t="s">
        <v>791</v>
      </c>
      <c r="F32" s="24" t="s">
        <v>38</v>
      </c>
      <c r="G32" s="24" t="s">
        <v>866</v>
      </c>
      <c r="H32" s="24" t="s">
        <v>286</v>
      </c>
      <c r="I32" s="38">
        <v>3</v>
      </c>
      <c r="J32" s="38">
        <v>3</v>
      </c>
      <c r="K32" s="38">
        <v>3</v>
      </c>
      <c r="L32" s="38">
        <f t="shared" ref="L32" si="15">I32+J32+K32</f>
        <v>9</v>
      </c>
      <c r="M32" s="30" t="str">
        <f t="shared" ref="M32" si="16">IF(L32&lt;=5,"BAJO",IF(L32=6,"MEDIO","ALTO"))</f>
        <v>ALTO</v>
      </c>
    </row>
    <row r="33" spans="1:13" ht="25.5" x14ac:dyDescent="0.2">
      <c r="A33" s="7" t="s">
        <v>892</v>
      </c>
      <c r="B33" s="111" t="s">
        <v>902</v>
      </c>
      <c r="C33" s="7" t="s">
        <v>796</v>
      </c>
      <c r="D33" s="24" t="s">
        <v>790</v>
      </c>
      <c r="E33" s="24" t="s">
        <v>95</v>
      </c>
      <c r="F33" s="24" t="s">
        <v>789</v>
      </c>
      <c r="G33" s="24" t="s">
        <v>797</v>
      </c>
      <c r="H33" s="24" t="s">
        <v>390</v>
      </c>
      <c r="I33" s="38">
        <v>3</v>
      </c>
      <c r="J33" s="38">
        <v>1</v>
      </c>
      <c r="K33" s="38">
        <v>1</v>
      </c>
      <c r="L33" s="38">
        <f t="shared" si="13"/>
        <v>5</v>
      </c>
      <c r="M33" s="30" t="str">
        <f t="shared" si="14"/>
        <v>BAJO</v>
      </c>
    </row>
    <row r="34" spans="1:13" ht="15" thickBot="1" x14ac:dyDescent="0.25"/>
    <row r="35" spans="1:13" x14ac:dyDescent="0.2">
      <c r="M35" s="173" t="s">
        <v>572</v>
      </c>
    </row>
    <row r="36" spans="1:13" x14ac:dyDescent="0.2">
      <c r="M36" s="174"/>
    </row>
    <row r="37" spans="1:13" ht="15" thickBot="1" x14ac:dyDescent="0.25">
      <c r="M37" s="175"/>
    </row>
    <row r="103" spans="1:1" x14ac:dyDescent="0.2">
      <c r="A103" s="127"/>
    </row>
    <row r="104" spans="1:1" x14ac:dyDescent="0.2">
      <c r="A104" s="124">
        <f>MAX(A15:A103)</f>
        <v>0</v>
      </c>
    </row>
  </sheetData>
  <customSheetViews>
    <customSheetView guid="{D339925F-39FB-4F96-AB51-F6DFCF46C7A0}">
      <pane ySplit="5" topLeftCell="A21" activePane="bottomLeft" state="frozen"/>
      <selection pane="bottomLeft" activeCell="M4" sqref="A4:M5"/>
      <pageMargins left="1.299212598425197" right="0.31496062992125984" top="0.74803149606299213" bottom="0.74803149606299213" header="0.31496062992125984" footer="0.31496062992125984"/>
      <pageSetup paperSize="5" scale="85" orientation="landscape" r:id="rId1"/>
    </customSheetView>
  </customSheetViews>
  <mergeCells count="17">
    <mergeCell ref="A1:A3"/>
    <mergeCell ref="M4:M5"/>
    <mergeCell ref="B1:K2"/>
    <mergeCell ref="B3:K3"/>
    <mergeCell ref="M35:M37"/>
    <mergeCell ref="A6:M6"/>
    <mergeCell ref="H4:H5"/>
    <mergeCell ref="F4:F5"/>
    <mergeCell ref="I4:L4"/>
    <mergeCell ref="A4:A5"/>
    <mergeCell ref="B4:B5"/>
    <mergeCell ref="C4:C5"/>
    <mergeCell ref="D4:D5"/>
    <mergeCell ref="E4:E5"/>
    <mergeCell ref="G4:G5"/>
    <mergeCell ref="A7:M7"/>
    <mergeCell ref="A20:M20"/>
  </mergeCells>
  <conditionalFormatting sqref="M8 M30:M31 M33">
    <cfRule type="cellIs" dxfId="225" priority="102" operator="equal">
      <formula>"ALTO"</formula>
    </cfRule>
  </conditionalFormatting>
  <conditionalFormatting sqref="M8 M30:M31 M33">
    <cfRule type="cellIs" dxfId="224" priority="100" operator="equal">
      <formula>"BAJO"</formula>
    </cfRule>
    <cfRule type="cellIs" dxfId="223" priority="101" operator="equal">
      <formula>"MEDIO"</formula>
    </cfRule>
  </conditionalFormatting>
  <conditionalFormatting sqref="M21">
    <cfRule type="cellIs" dxfId="222" priority="93" operator="equal">
      <formula>"ALTO"</formula>
    </cfRule>
  </conditionalFormatting>
  <conditionalFormatting sqref="M21">
    <cfRule type="cellIs" dxfId="221" priority="91" operator="equal">
      <formula>"BAJO"</formula>
    </cfRule>
    <cfRule type="cellIs" dxfId="220" priority="92" operator="equal">
      <formula>"MEDIO"</formula>
    </cfRule>
  </conditionalFormatting>
  <conditionalFormatting sqref="M23">
    <cfRule type="cellIs" dxfId="219" priority="90" operator="equal">
      <formula>"ALTO"</formula>
    </cfRule>
  </conditionalFormatting>
  <conditionalFormatting sqref="M23">
    <cfRule type="cellIs" dxfId="218" priority="88" operator="equal">
      <formula>"BAJO"</formula>
    </cfRule>
    <cfRule type="cellIs" dxfId="217" priority="89" operator="equal">
      <formula>"MEDIO"</formula>
    </cfRule>
  </conditionalFormatting>
  <conditionalFormatting sqref="M11">
    <cfRule type="cellIs" dxfId="216" priority="87" operator="equal">
      <formula>"ALTO"</formula>
    </cfRule>
  </conditionalFormatting>
  <conditionalFormatting sqref="M11">
    <cfRule type="cellIs" dxfId="215" priority="85" operator="equal">
      <formula>"BAJO"</formula>
    </cfRule>
    <cfRule type="cellIs" dxfId="214" priority="86" operator="equal">
      <formula>"MEDIO"</formula>
    </cfRule>
  </conditionalFormatting>
  <conditionalFormatting sqref="M24">
    <cfRule type="cellIs" dxfId="213" priority="78" operator="equal">
      <formula>"ALTO"</formula>
    </cfRule>
  </conditionalFormatting>
  <conditionalFormatting sqref="M24">
    <cfRule type="cellIs" dxfId="212" priority="76" operator="equal">
      <formula>"BAJO"</formula>
    </cfRule>
    <cfRule type="cellIs" dxfId="211" priority="77" operator="equal">
      <formula>"MEDIO"</formula>
    </cfRule>
  </conditionalFormatting>
  <conditionalFormatting sqref="M25">
    <cfRule type="cellIs" dxfId="210" priority="75" operator="equal">
      <formula>"ALTO"</formula>
    </cfRule>
  </conditionalFormatting>
  <conditionalFormatting sqref="M25">
    <cfRule type="cellIs" dxfId="209" priority="73" operator="equal">
      <formula>"BAJO"</formula>
    </cfRule>
    <cfRule type="cellIs" dxfId="208" priority="74" operator="equal">
      <formula>"MEDIO"</formula>
    </cfRule>
  </conditionalFormatting>
  <conditionalFormatting sqref="M26">
    <cfRule type="cellIs" dxfId="207" priority="72" operator="equal">
      <formula>"ALTO"</formula>
    </cfRule>
  </conditionalFormatting>
  <conditionalFormatting sqref="M26">
    <cfRule type="cellIs" dxfId="206" priority="70" operator="equal">
      <formula>"BAJO"</formula>
    </cfRule>
    <cfRule type="cellIs" dxfId="205" priority="71" operator="equal">
      <formula>"MEDIO"</formula>
    </cfRule>
  </conditionalFormatting>
  <conditionalFormatting sqref="M27">
    <cfRule type="cellIs" dxfId="204" priority="69" operator="equal">
      <formula>"ALTO"</formula>
    </cfRule>
  </conditionalFormatting>
  <conditionalFormatting sqref="M27">
    <cfRule type="cellIs" dxfId="203" priority="67" operator="equal">
      <formula>"BAJO"</formula>
    </cfRule>
    <cfRule type="cellIs" dxfId="202" priority="68" operator="equal">
      <formula>"MEDIO"</formula>
    </cfRule>
  </conditionalFormatting>
  <conditionalFormatting sqref="M28">
    <cfRule type="cellIs" dxfId="201" priority="66" operator="equal">
      <formula>"ALTO"</formula>
    </cfRule>
  </conditionalFormatting>
  <conditionalFormatting sqref="M28">
    <cfRule type="cellIs" dxfId="200" priority="64" operator="equal">
      <formula>"BAJO"</formula>
    </cfRule>
    <cfRule type="cellIs" dxfId="199" priority="65" operator="equal">
      <formula>"MEDIO"</formula>
    </cfRule>
  </conditionalFormatting>
  <conditionalFormatting sqref="M29">
    <cfRule type="cellIs" dxfId="198" priority="39" operator="equal">
      <formula>"ALTO"</formula>
    </cfRule>
  </conditionalFormatting>
  <conditionalFormatting sqref="M29">
    <cfRule type="cellIs" dxfId="197" priority="37" operator="equal">
      <formula>"BAJO"</formula>
    </cfRule>
    <cfRule type="cellIs" dxfId="196" priority="38" operator="equal">
      <formula>"MEDIO"</formula>
    </cfRule>
  </conditionalFormatting>
  <conditionalFormatting sqref="M9">
    <cfRule type="cellIs" dxfId="195" priority="30" operator="equal">
      <formula>"ALTO"</formula>
    </cfRule>
  </conditionalFormatting>
  <conditionalFormatting sqref="M9">
    <cfRule type="cellIs" dxfId="194" priority="28" operator="equal">
      <formula>"BAJO"</formula>
    </cfRule>
    <cfRule type="cellIs" dxfId="193" priority="29" operator="equal">
      <formula>"MEDIO"</formula>
    </cfRule>
  </conditionalFormatting>
  <conditionalFormatting sqref="M10">
    <cfRule type="cellIs" dxfId="192" priority="27" operator="equal">
      <formula>"ALTO"</formula>
    </cfRule>
  </conditionalFormatting>
  <conditionalFormatting sqref="M10">
    <cfRule type="cellIs" dxfId="191" priority="25" operator="equal">
      <formula>"BAJO"</formula>
    </cfRule>
    <cfRule type="cellIs" dxfId="190" priority="26" operator="equal">
      <formula>"MEDIO"</formula>
    </cfRule>
  </conditionalFormatting>
  <conditionalFormatting sqref="M12">
    <cfRule type="cellIs" dxfId="189" priority="24" operator="equal">
      <formula>"ALTO"</formula>
    </cfRule>
  </conditionalFormatting>
  <conditionalFormatting sqref="M12">
    <cfRule type="cellIs" dxfId="188" priority="22" operator="equal">
      <formula>"BAJO"</formula>
    </cfRule>
    <cfRule type="cellIs" dxfId="187" priority="23" operator="equal">
      <formula>"MEDIO"</formula>
    </cfRule>
  </conditionalFormatting>
  <conditionalFormatting sqref="M13">
    <cfRule type="cellIs" dxfId="186" priority="21" operator="equal">
      <formula>"ALTO"</formula>
    </cfRule>
  </conditionalFormatting>
  <conditionalFormatting sqref="M13">
    <cfRule type="cellIs" dxfId="185" priority="19" operator="equal">
      <formula>"BAJO"</formula>
    </cfRule>
    <cfRule type="cellIs" dxfId="184" priority="20" operator="equal">
      <formula>"MEDIO"</formula>
    </cfRule>
  </conditionalFormatting>
  <conditionalFormatting sqref="M14">
    <cfRule type="cellIs" dxfId="183" priority="18" operator="equal">
      <formula>"ALTO"</formula>
    </cfRule>
  </conditionalFormatting>
  <conditionalFormatting sqref="M14">
    <cfRule type="cellIs" dxfId="182" priority="16" operator="equal">
      <formula>"BAJO"</formula>
    </cfRule>
    <cfRule type="cellIs" dxfId="181" priority="17" operator="equal">
      <formula>"MEDIO"</formula>
    </cfRule>
  </conditionalFormatting>
  <conditionalFormatting sqref="M15">
    <cfRule type="cellIs" dxfId="180" priority="15" operator="equal">
      <formula>"ALTO"</formula>
    </cfRule>
  </conditionalFormatting>
  <conditionalFormatting sqref="M15">
    <cfRule type="cellIs" dxfId="179" priority="13" operator="equal">
      <formula>"BAJO"</formula>
    </cfRule>
    <cfRule type="cellIs" dxfId="178" priority="14" operator="equal">
      <formula>"MEDIO"</formula>
    </cfRule>
  </conditionalFormatting>
  <conditionalFormatting sqref="M16">
    <cfRule type="cellIs" dxfId="177" priority="12" operator="equal">
      <formula>"ALTO"</formula>
    </cfRule>
  </conditionalFormatting>
  <conditionalFormatting sqref="M16">
    <cfRule type="cellIs" dxfId="176" priority="10" operator="equal">
      <formula>"BAJO"</formula>
    </cfRule>
    <cfRule type="cellIs" dxfId="175" priority="11" operator="equal">
      <formula>"MEDIO"</formula>
    </cfRule>
  </conditionalFormatting>
  <conditionalFormatting sqref="M17:M19">
    <cfRule type="cellIs" dxfId="174" priority="9" operator="equal">
      <formula>"ALTO"</formula>
    </cfRule>
  </conditionalFormatting>
  <conditionalFormatting sqref="M17:M19">
    <cfRule type="cellIs" dxfId="173" priority="7" operator="equal">
      <formula>"BAJO"</formula>
    </cfRule>
    <cfRule type="cellIs" dxfId="172" priority="8" operator="equal">
      <formula>"MEDIO"</formula>
    </cfRule>
  </conditionalFormatting>
  <conditionalFormatting sqref="M22">
    <cfRule type="cellIs" dxfId="171" priority="6" operator="equal">
      <formula>"ALTO"</formula>
    </cfRule>
  </conditionalFormatting>
  <conditionalFormatting sqref="M22">
    <cfRule type="cellIs" dxfId="170" priority="4" operator="equal">
      <formula>"BAJO"</formula>
    </cfRule>
    <cfRule type="cellIs" dxfId="169" priority="5" operator="equal">
      <formula>"MEDIO"</formula>
    </cfRule>
  </conditionalFormatting>
  <conditionalFormatting sqref="M32">
    <cfRule type="cellIs" dxfId="168" priority="3" operator="equal">
      <formula>"ALTO"</formula>
    </cfRule>
  </conditionalFormatting>
  <conditionalFormatting sqref="M32">
    <cfRule type="cellIs" dxfId="167" priority="1" operator="equal">
      <formula>"BAJO"</formula>
    </cfRule>
    <cfRule type="cellIs" dxfId="166" priority="2" operator="equal">
      <formula>"MEDIO"</formula>
    </cfRule>
  </conditionalFormatting>
  <dataValidations count="1">
    <dataValidation type="list" allowBlank="1" showInputMessage="1" showErrorMessage="1" sqref="E10:E15 E20:E21 E23:E26">
      <formula1>$AE$5:$AE$6</formula1>
    </dataValidation>
  </dataValidations>
  <hyperlinks>
    <hyperlink ref="M35:M37" location="INDICE!A1" display="Indice"/>
  </hyperlinks>
  <pageMargins left="1.299212598425197" right="0.31496062992125984" top="0.74803149606299213" bottom="0.74803149606299213" header="0.31496062992125984" footer="0.31496062992125984"/>
  <pageSetup paperSize="5" scale="85" orientation="landscape" r:id="rId2"/>
  <drawing r:id="rId3"/>
  <legacyDrawing r:id="rId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3" tint="-0.249977111117893"/>
  </sheetPr>
  <dimension ref="A1:BV96"/>
  <sheetViews>
    <sheetView topLeftCell="A10" zoomScale="84" zoomScaleNormal="84" workbookViewId="0">
      <selection activeCell="A7" sqref="A7"/>
    </sheetView>
  </sheetViews>
  <sheetFormatPr baseColWidth="10" defaultColWidth="11.42578125" defaultRowHeight="14.25" x14ac:dyDescent="0.2"/>
  <cols>
    <col min="1" max="1" width="15.5703125" style="124" customWidth="1"/>
    <col min="2" max="2" width="50.140625" style="9" customWidth="1"/>
    <col min="3" max="3" width="48.7109375" style="2" customWidth="1"/>
    <col min="4" max="4" width="26.42578125" style="3" customWidth="1"/>
    <col min="5" max="5" width="13.7109375" style="3" customWidth="1"/>
    <col min="6" max="7" width="28.28515625" style="3" customWidth="1"/>
    <col min="8" max="8" width="18.7109375" style="3" customWidth="1"/>
    <col min="9" max="9" width="12" style="3" customWidth="1"/>
    <col min="10" max="10" width="17.7109375" style="3" customWidth="1"/>
    <col min="11" max="11" width="15.42578125" style="3" customWidth="1"/>
    <col min="12" max="12" width="14.85546875" style="3" customWidth="1"/>
    <col min="13" max="13" width="19.140625" style="1" customWidth="1"/>
    <col min="14" max="14" width="20.140625" style="1" customWidth="1"/>
    <col min="15" max="16384" width="11.42578125" style="1"/>
  </cols>
  <sheetData>
    <row r="1" spans="1:74" customFormat="1" ht="36" customHeight="1" x14ac:dyDescent="0.25">
      <c r="A1" s="178"/>
      <c r="B1" s="180" t="s">
        <v>0</v>
      </c>
      <c r="C1" s="181"/>
      <c r="D1" s="181"/>
      <c r="E1" s="181"/>
      <c r="F1" s="181"/>
      <c r="G1" s="181"/>
      <c r="H1" s="181"/>
      <c r="I1" s="181"/>
      <c r="J1" s="181"/>
      <c r="K1" s="182"/>
      <c r="L1" s="35" t="s">
        <v>1</v>
      </c>
      <c r="M1" s="131" t="s">
        <v>643</v>
      </c>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row>
    <row r="2" spans="1:74" customFormat="1" ht="21" customHeight="1" x14ac:dyDescent="0.25">
      <c r="A2" s="178"/>
      <c r="B2" s="183"/>
      <c r="C2" s="184"/>
      <c r="D2" s="184"/>
      <c r="E2" s="184"/>
      <c r="F2" s="184"/>
      <c r="G2" s="184"/>
      <c r="H2" s="184"/>
      <c r="I2" s="184"/>
      <c r="J2" s="184"/>
      <c r="K2" s="185"/>
      <c r="L2" s="35" t="s">
        <v>3</v>
      </c>
      <c r="M2" s="33" t="s">
        <v>4</v>
      </c>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row>
    <row r="3" spans="1:74" customFormat="1" ht="30" customHeight="1" x14ac:dyDescent="0.25">
      <c r="A3" s="178"/>
      <c r="B3" s="193" t="s">
        <v>5</v>
      </c>
      <c r="C3" s="194"/>
      <c r="D3" s="194"/>
      <c r="E3" s="194"/>
      <c r="F3" s="194"/>
      <c r="G3" s="194"/>
      <c r="H3" s="194"/>
      <c r="I3" s="194"/>
      <c r="J3" s="194"/>
      <c r="K3" s="195"/>
      <c r="L3" s="35" t="s">
        <v>6</v>
      </c>
      <c r="M3" s="31" t="s">
        <v>7</v>
      </c>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row>
    <row r="4" spans="1:74" ht="15.75" customHeight="1" x14ac:dyDescent="0.2">
      <c r="A4" s="196" t="s">
        <v>8</v>
      </c>
      <c r="B4" s="191" t="s">
        <v>9</v>
      </c>
      <c r="C4" s="198" t="s">
        <v>10</v>
      </c>
      <c r="D4" s="198" t="s">
        <v>11</v>
      </c>
      <c r="E4" s="191" t="s">
        <v>12</v>
      </c>
      <c r="F4" s="191" t="s">
        <v>13</v>
      </c>
      <c r="G4" s="191" t="s">
        <v>14</v>
      </c>
      <c r="H4" s="191" t="s">
        <v>15</v>
      </c>
      <c r="I4" s="198" t="s">
        <v>16</v>
      </c>
      <c r="J4" s="198"/>
      <c r="K4" s="198"/>
      <c r="L4" s="199"/>
      <c r="M4" s="196" t="s">
        <v>260</v>
      </c>
    </row>
    <row r="5" spans="1:74" ht="30" x14ac:dyDescent="0.2">
      <c r="A5" s="196"/>
      <c r="B5" s="192"/>
      <c r="C5" s="199"/>
      <c r="D5" s="199"/>
      <c r="E5" s="192"/>
      <c r="F5" s="192"/>
      <c r="G5" s="192"/>
      <c r="H5" s="192"/>
      <c r="I5" s="128" t="s">
        <v>19</v>
      </c>
      <c r="J5" s="128" t="s">
        <v>20</v>
      </c>
      <c r="K5" s="128" t="s">
        <v>21</v>
      </c>
      <c r="L5" s="129" t="s">
        <v>22</v>
      </c>
      <c r="M5" s="196"/>
    </row>
    <row r="6" spans="1:74" ht="27" customHeight="1" x14ac:dyDescent="0.2">
      <c r="A6" s="205" t="s">
        <v>88</v>
      </c>
      <c r="B6" s="205"/>
      <c r="C6" s="205"/>
      <c r="D6" s="205"/>
      <c r="E6" s="205"/>
      <c r="F6" s="205"/>
      <c r="G6" s="205"/>
      <c r="H6" s="205"/>
      <c r="I6" s="205"/>
      <c r="J6" s="205"/>
      <c r="K6" s="205"/>
      <c r="L6" s="205"/>
      <c r="M6" s="205"/>
    </row>
    <row r="7" spans="1:74" ht="61.5" customHeight="1" x14ac:dyDescent="0.2">
      <c r="A7" s="82" t="s">
        <v>659</v>
      </c>
      <c r="B7" s="92" t="s">
        <v>418</v>
      </c>
      <c r="C7" s="89" t="s">
        <v>378</v>
      </c>
      <c r="D7" s="108" t="s">
        <v>549</v>
      </c>
      <c r="E7" s="108" t="s">
        <v>43</v>
      </c>
      <c r="F7" s="82" t="s">
        <v>377</v>
      </c>
      <c r="G7" s="82" t="s">
        <v>377</v>
      </c>
      <c r="H7" s="84" t="s">
        <v>284</v>
      </c>
      <c r="I7" s="88">
        <v>3</v>
      </c>
      <c r="J7" s="88">
        <v>1</v>
      </c>
      <c r="K7" s="88">
        <v>2</v>
      </c>
      <c r="L7" s="108">
        <f t="shared" ref="L7:L13" si="0">SUM(I7:K7)</f>
        <v>6</v>
      </c>
      <c r="M7" s="30" t="str">
        <f t="shared" ref="M7:M16" si="1">IF(L7&lt;=5,"BAJO",IF(L7=6,"MEDIO","ALTO"))</f>
        <v>MEDIO</v>
      </c>
    </row>
    <row r="8" spans="1:74" ht="25.5" x14ac:dyDescent="0.2">
      <c r="A8" s="82" t="s">
        <v>660</v>
      </c>
      <c r="B8" s="15" t="s">
        <v>524</v>
      </c>
      <c r="C8" s="15" t="s">
        <v>525</v>
      </c>
      <c r="D8" s="108" t="s">
        <v>526</v>
      </c>
      <c r="E8" s="108" t="s">
        <v>43</v>
      </c>
      <c r="F8" s="82" t="s">
        <v>377</v>
      </c>
      <c r="G8" s="82" t="s">
        <v>377</v>
      </c>
      <c r="H8" s="84" t="s">
        <v>284</v>
      </c>
      <c r="I8" s="88">
        <v>3</v>
      </c>
      <c r="J8" s="88">
        <v>1</v>
      </c>
      <c r="K8" s="88">
        <v>2</v>
      </c>
      <c r="L8" s="108">
        <f t="shared" ref="L8" si="2">SUM(I8:K8)</f>
        <v>6</v>
      </c>
      <c r="M8" s="30" t="str">
        <f t="shared" ref="M8" si="3">IF(L8&lt;=5,"BAJO",IF(L8=6,"MEDIO","ALTO"))</f>
        <v>MEDIO</v>
      </c>
    </row>
    <row r="9" spans="1:74" ht="50.25" customHeight="1" x14ac:dyDescent="0.2">
      <c r="A9" s="82" t="s">
        <v>661</v>
      </c>
      <c r="B9" s="15" t="s">
        <v>522</v>
      </c>
      <c r="C9" s="15" t="s">
        <v>523</v>
      </c>
      <c r="D9" s="108" t="s">
        <v>526</v>
      </c>
      <c r="E9" s="108" t="s">
        <v>43</v>
      </c>
      <c r="F9" s="82" t="s">
        <v>377</v>
      </c>
      <c r="G9" s="82" t="s">
        <v>377</v>
      </c>
      <c r="H9" s="84" t="s">
        <v>284</v>
      </c>
      <c r="I9" s="88">
        <v>3</v>
      </c>
      <c r="J9" s="88">
        <v>1</v>
      </c>
      <c r="K9" s="88">
        <v>2</v>
      </c>
      <c r="L9" s="108">
        <f>SUM(I9:K9)</f>
        <v>6</v>
      </c>
      <c r="M9" s="30" t="str">
        <f>IF(L9&lt;=5,"BAJO",IF(L9=6,"MEDIO","ALTO"))</f>
        <v>MEDIO</v>
      </c>
    </row>
    <row r="10" spans="1:74" ht="25.5" x14ac:dyDescent="0.2">
      <c r="A10" s="82" t="s">
        <v>662</v>
      </c>
      <c r="B10" s="15" t="s">
        <v>527</v>
      </c>
      <c r="C10" s="15" t="s">
        <v>528</v>
      </c>
      <c r="D10" s="108" t="s">
        <v>526</v>
      </c>
      <c r="E10" s="108" t="s">
        <v>43</v>
      </c>
      <c r="F10" s="82" t="s">
        <v>377</v>
      </c>
      <c r="G10" s="82" t="s">
        <v>377</v>
      </c>
      <c r="H10" s="84" t="s">
        <v>284</v>
      </c>
      <c r="I10" s="88">
        <v>3</v>
      </c>
      <c r="J10" s="88">
        <v>1</v>
      </c>
      <c r="K10" s="88">
        <v>2</v>
      </c>
      <c r="L10" s="108">
        <f>SUM(I10:K10)</f>
        <v>6</v>
      </c>
      <c r="M10" s="30" t="str">
        <f>IF(L10&lt;=5,"BAJO",IF(L10=6,"MEDIO","ALTO"))</f>
        <v>MEDIO</v>
      </c>
    </row>
    <row r="11" spans="1:74" ht="67.5" x14ac:dyDescent="0.2">
      <c r="A11" s="82" t="s">
        <v>663</v>
      </c>
      <c r="B11" s="92" t="s">
        <v>550</v>
      </c>
      <c r="C11" s="130" t="s">
        <v>379</v>
      </c>
      <c r="D11" s="108" t="s">
        <v>526</v>
      </c>
      <c r="E11" s="108" t="s">
        <v>43</v>
      </c>
      <c r="F11" s="82" t="s">
        <v>377</v>
      </c>
      <c r="G11" s="82" t="s">
        <v>377</v>
      </c>
      <c r="H11" s="84" t="s">
        <v>284</v>
      </c>
      <c r="I11" s="88">
        <v>3</v>
      </c>
      <c r="J11" s="88">
        <v>1</v>
      </c>
      <c r="K11" s="88">
        <v>2</v>
      </c>
      <c r="L11" s="108">
        <f t="shared" si="0"/>
        <v>6</v>
      </c>
      <c r="M11" s="30" t="str">
        <f t="shared" si="1"/>
        <v>MEDIO</v>
      </c>
    </row>
    <row r="12" spans="1:74" ht="123.75" customHeight="1" x14ac:dyDescent="0.2">
      <c r="A12" s="82" t="s">
        <v>664</v>
      </c>
      <c r="B12" s="92" t="s">
        <v>419</v>
      </c>
      <c r="C12" s="71" t="s">
        <v>380</v>
      </c>
      <c r="D12" s="108" t="s">
        <v>607</v>
      </c>
      <c r="E12" s="108" t="s">
        <v>43</v>
      </c>
      <c r="F12" s="82" t="s">
        <v>377</v>
      </c>
      <c r="G12" s="82" t="s">
        <v>377</v>
      </c>
      <c r="H12" s="84" t="s">
        <v>284</v>
      </c>
      <c r="I12" s="88">
        <v>3</v>
      </c>
      <c r="J12" s="88">
        <v>1</v>
      </c>
      <c r="K12" s="88">
        <v>2</v>
      </c>
      <c r="L12" s="108">
        <f t="shared" ref="L12" si="4">SUM(I12:K12)</f>
        <v>6</v>
      </c>
      <c r="M12" s="30" t="str">
        <f t="shared" ref="M12" si="5">IF(L12&lt;=5,"BAJO",IF(L12=6,"MEDIO","ALTO"))</f>
        <v>MEDIO</v>
      </c>
    </row>
    <row r="13" spans="1:74" ht="120" customHeight="1" x14ac:dyDescent="0.2">
      <c r="A13" s="82" t="s">
        <v>665</v>
      </c>
      <c r="B13" s="92" t="s">
        <v>520</v>
      </c>
      <c r="C13" s="71" t="s">
        <v>521</v>
      </c>
      <c r="D13" s="108" t="s">
        <v>607</v>
      </c>
      <c r="E13" s="108" t="s">
        <v>43</v>
      </c>
      <c r="F13" s="82" t="s">
        <v>377</v>
      </c>
      <c r="G13" s="82" t="s">
        <v>377</v>
      </c>
      <c r="H13" s="84" t="s">
        <v>284</v>
      </c>
      <c r="I13" s="88">
        <v>3</v>
      </c>
      <c r="J13" s="88">
        <v>1</v>
      </c>
      <c r="K13" s="88">
        <v>2</v>
      </c>
      <c r="L13" s="108">
        <f t="shared" si="0"/>
        <v>6</v>
      </c>
      <c r="M13" s="30" t="str">
        <f t="shared" si="1"/>
        <v>MEDIO</v>
      </c>
    </row>
    <row r="14" spans="1:74" ht="138" customHeight="1" x14ac:dyDescent="0.2">
      <c r="A14" s="82" t="s">
        <v>666</v>
      </c>
      <c r="B14" s="5" t="s">
        <v>93</v>
      </c>
      <c r="C14" s="5" t="s">
        <v>129</v>
      </c>
      <c r="D14" s="24" t="s">
        <v>420</v>
      </c>
      <c r="E14" s="24" t="s">
        <v>45</v>
      </c>
      <c r="F14" s="24" t="s">
        <v>94</v>
      </c>
      <c r="G14" s="24" t="s">
        <v>381</v>
      </c>
      <c r="H14" s="84" t="s">
        <v>284</v>
      </c>
      <c r="I14" s="24">
        <v>3</v>
      </c>
      <c r="J14" s="24">
        <v>1</v>
      </c>
      <c r="K14" s="24">
        <v>1</v>
      </c>
      <c r="L14" s="24">
        <f t="shared" ref="L14:L16" si="6">SUM(I14:K14)</f>
        <v>5</v>
      </c>
      <c r="M14" s="30" t="str">
        <f t="shared" si="1"/>
        <v>BAJO</v>
      </c>
    </row>
    <row r="15" spans="1:74" ht="63" customHeight="1" x14ac:dyDescent="0.2">
      <c r="A15" s="82" t="s">
        <v>667</v>
      </c>
      <c r="B15" s="92" t="s">
        <v>421</v>
      </c>
      <c r="C15" s="92" t="s">
        <v>130</v>
      </c>
      <c r="D15" s="82" t="s">
        <v>423</v>
      </c>
      <c r="E15" s="82" t="s">
        <v>95</v>
      </c>
      <c r="F15" s="82" t="s">
        <v>94</v>
      </c>
      <c r="G15" s="82" t="s">
        <v>98</v>
      </c>
      <c r="H15" s="84" t="s">
        <v>284</v>
      </c>
      <c r="I15" s="82">
        <v>2</v>
      </c>
      <c r="J15" s="82">
        <v>1</v>
      </c>
      <c r="K15" s="82">
        <v>2</v>
      </c>
      <c r="L15" s="82">
        <f t="shared" si="6"/>
        <v>5</v>
      </c>
      <c r="M15" s="30" t="str">
        <f t="shared" si="1"/>
        <v>BAJO</v>
      </c>
    </row>
    <row r="16" spans="1:74" ht="25.5" x14ac:dyDescent="0.2">
      <c r="A16" s="82" t="s">
        <v>668</v>
      </c>
      <c r="B16" s="92" t="s">
        <v>422</v>
      </c>
      <c r="C16" s="92" t="s">
        <v>131</v>
      </c>
      <c r="D16" s="82" t="s">
        <v>424</v>
      </c>
      <c r="E16" s="82" t="s">
        <v>95</v>
      </c>
      <c r="F16" s="82" t="s">
        <v>94</v>
      </c>
      <c r="G16" s="82" t="s">
        <v>98</v>
      </c>
      <c r="H16" s="82" t="s">
        <v>286</v>
      </c>
      <c r="I16" s="82">
        <v>3</v>
      </c>
      <c r="J16" s="82">
        <v>3</v>
      </c>
      <c r="K16" s="82">
        <v>2</v>
      </c>
      <c r="L16" s="82">
        <f t="shared" si="6"/>
        <v>8</v>
      </c>
      <c r="M16" s="30" t="str">
        <f t="shared" si="1"/>
        <v>ALTO</v>
      </c>
    </row>
    <row r="17" spans="13:13" ht="15" thickBot="1" x14ac:dyDescent="0.25"/>
    <row r="18" spans="13:13" x14ac:dyDescent="0.2">
      <c r="M18" s="173" t="s">
        <v>572</v>
      </c>
    </row>
    <row r="19" spans="13:13" x14ac:dyDescent="0.2">
      <c r="M19" s="174"/>
    </row>
    <row r="20" spans="13:13" ht="15" thickBot="1" x14ac:dyDescent="0.25">
      <c r="M20" s="175"/>
    </row>
    <row r="96" spans="1:1" x14ac:dyDescent="0.2">
      <c r="A96" s="124">
        <f>MAX(A6:A95)</f>
        <v>0</v>
      </c>
    </row>
  </sheetData>
  <customSheetViews>
    <customSheetView guid="{D339925F-39FB-4F96-AB51-F6DFCF46C7A0}" scale="84">
      <selection activeCell="M22" sqref="M22:M24"/>
      <pageMargins left="0.7" right="0.7" top="0.75" bottom="0.75" header="0.3" footer="0.3"/>
      <pageSetup paperSize="9" orientation="portrait" r:id="rId1"/>
    </customSheetView>
  </customSheetViews>
  <mergeCells count="15">
    <mergeCell ref="M18:M20"/>
    <mergeCell ref="A6:M6"/>
    <mergeCell ref="M4:M5"/>
    <mergeCell ref="H4:H5"/>
    <mergeCell ref="A1:A3"/>
    <mergeCell ref="B1:K2"/>
    <mergeCell ref="B3:K3"/>
    <mergeCell ref="A4:A5"/>
    <mergeCell ref="B4:B5"/>
    <mergeCell ref="C4:C5"/>
    <mergeCell ref="D4:D5"/>
    <mergeCell ref="E4:E5"/>
    <mergeCell ref="F4:F5"/>
    <mergeCell ref="G4:G5"/>
    <mergeCell ref="I4:L4"/>
  </mergeCells>
  <conditionalFormatting sqref="M17 M13 M11 M7 M9 M21:M27">
    <cfRule type="containsText" dxfId="165" priority="27" operator="containsText" text="Medio">
      <formula>NOT(ISERROR(SEARCH("Medio",M7)))</formula>
    </cfRule>
  </conditionalFormatting>
  <conditionalFormatting sqref="M17 M13 M11 M7 M9">
    <cfRule type="containsText" dxfId="164" priority="26" operator="containsText" text="Alto">
      <formula>NOT(ISERROR(SEARCH("Alto",M7)))</formula>
    </cfRule>
  </conditionalFormatting>
  <conditionalFormatting sqref="M17 M13 M11 M7 M9 M21:M57">
    <cfRule type="containsText" dxfId="163" priority="25" operator="containsText" text="Bajo">
      <formula>NOT(ISERROR(SEARCH("Bajo",M7)))</formula>
    </cfRule>
  </conditionalFormatting>
  <conditionalFormatting sqref="M14:M16">
    <cfRule type="containsText" dxfId="162" priority="15" operator="containsText" text="Medio">
      <formula>NOT(ISERROR(SEARCH("Medio",M14)))</formula>
    </cfRule>
  </conditionalFormatting>
  <conditionalFormatting sqref="M14:M16">
    <cfRule type="containsText" dxfId="161" priority="14" operator="containsText" text="Alto">
      <formula>NOT(ISERROR(SEARCH("Alto",M14)))</formula>
    </cfRule>
  </conditionalFormatting>
  <conditionalFormatting sqref="M14:M16">
    <cfRule type="containsText" dxfId="160" priority="13" operator="containsText" text="Bajo">
      <formula>NOT(ISERROR(SEARCH("Bajo",M14)))</formula>
    </cfRule>
  </conditionalFormatting>
  <conditionalFormatting sqref="M12">
    <cfRule type="containsText" dxfId="159" priority="12" operator="containsText" text="Medio">
      <formula>NOT(ISERROR(SEARCH("Medio",M12)))</formula>
    </cfRule>
  </conditionalFormatting>
  <conditionalFormatting sqref="M12">
    <cfRule type="containsText" dxfId="158" priority="11" operator="containsText" text="Alto">
      <formula>NOT(ISERROR(SEARCH("Alto",M12)))</formula>
    </cfRule>
  </conditionalFormatting>
  <conditionalFormatting sqref="M12">
    <cfRule type="containsText" dxfId="157" priority="10" operator="containsText" text="Bajo">
      <formula>NOT(ISERROR(SEARCH("Bajo",M12)))</formula>
    </cfRule>
  </conditionalFormatting>
  <conditionalFormatting sqref="M8">
    <cfRule type="containsText" dxfId="156" priority="9" operator="containsText" text="Medio">
      <formula>NOT(ISERROR(SEARCH("Medio",M8)))</formula>
    </cfRule>
  </conditionalFormatting>
  <conditionalFormatting sqref="M8">
    <cfRule type="containsText" dxfId="155" priority="8" operator="containsText" text="Alto">
      <formula>NOT(ISERROR(SEARCH("Alto",M8)))</formula>
    </cfRule>
  </conditionalFormatting>
  <conditionalFormatting sqref="M8">
    <cfRule type="containsText" dxfId="154" priority="7" operator="containsText" text="Bajo">
      <formula>NOT(ISERROR(SEARCH("Bajo",M8)))</formula>
    </cfRule>
  </conditionalFormatting>
  <conditionalFormatting sqref="M10">
    <cfRule type="containsText" dxfId="153" priority="6" operator="containsText" text="Medio">
      <formula>NOT(ISERROR(SEARCH("Medio",M10)))</formula>
    </cfRule>
  </conditionalFormatting>
  <conditionalFormatting sqref="M10">
    <cfRule type="containsText" dxfId="152" priority="5" operator="containsText" text="Alto">
      <formula>NOT(ISERROR(SEARCH("Alto",M10)))</formula>
    </cfRule>
  </conditionalFormatting>
  <conditionalFormatting sqref="M10">
    <cfRule type="containsText" dxfId="151" priority="4" operator="containsText" text="Bajo">
      <formula>NOT(ISERROR(SEARCH("Bajo",M10)))</formula>
    </cfRule>
  </conditionalFormatting>
  <dataValidations disablePrompts="1" count="1">
    <dataValidation type="list" allowBlank="1" showInputMessage="1" showErrorMessage="1" sqref="E7:E13">
      <formula1>#REF!</formula1>
    </dataValidation>
  </dataValidations>
  <hyperlinks>
    <hyperlink ref="M18:M20" location="INDICE!A1" display="Indice"/>
  </hyperlinks>
  <pageMargins left="0.7" right="0.7" top="0.75" bottom="0.75" header="0.3" footer="0.3"/>
  <pageSetup paperSize="9" orientation="portrait" r:id="rId2"/>
  <drawing r:id="rId3"/>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3" tint="-0.249977111117893"/>
  </sheetPr>
  <dimension ref="A1:BZ36"/>
  <sheetViews>
    <sheetView zoomScale="80" zoomScaleNormal="80" workbookViewId="0">
      <pane ySplit="5" topLeftCell="A21" activePane="bottomLeft" state="frozen"/>
      <selection pane="bottomLeft" activeCell="C11" sqref="C11"/>
    </sheetView>
  </sheetViews>
  <sheetFormatPr baseColWidth="10" defaultColWidth="11.42578125" defaultRowHeight="14.25" x14ac:dyDescent="0.2"/>
  <cols>
    <col min="1" max="1" width="15.5703125" style="124" customWidth="1"/>
    <col min="2" max="2" width="29" style="25" customWidth="1"/>
    <col min="3" max="3" width="62.42578125" style="9" customWidth="1"/>
    <col min="4" max="4" width="34" style="2" customWidth="1"/>
    <col min="5" max="5" width="23.42578125" style="3" customWidth="1"/>
    <col min="6" max="6" width="27.28515625" style="3" customWidth="1"/>
    <col min="7" max="7" width="24.5703125" style="3" customWidth="1"/>
    <col min="8" max="8" width="23.85546875" style="79" customWidth="1"/>
    <col min="9" max="9" width="12" style="3" customWidth="1"/>
    <col min="10" max="10" width="17.7109375" style="3" customWidth="1"/>
    <col min="11" max="11" width="15.42578125" style="3" customWidth="1"/>
    <col min="12" max="12" width="14.85546875" style="3" customWidth="1"/>
    <col min="13" max="13" width="19.140625" style="1" customWidth="1"/>
    <col min="14" max="15" width="11.42578125" style="1"/>
    <col min="16" max="16" width="13.5703125" style="1" customWidth="1"/>
    <col min="17" max="16384" width="11.42578125" style="1"/>
  </cols>
  <sheetData>
    <row r="1" spans="1:78" customFormat="1" ht="36" customHeight="1" x14ac:dyDescent="0.25">
      <c r="A1" s="178"/>
      <c r="B1" s="44"/>
      <c r="C1" s="181" t="s">
        <v>0</v>
      </c>
      <c r="D1" s="181"/>
      <c r="E1" s="181"/>
      <c r="F1" s="181"/>
      <c r="G1" s="181"/>
      <c r="H1" s="181"/>
      <c r="I1" s="181"/>
      <c r="J1" s="181"/>
      <c r="K1" s="182"/>
      <c r="L1" s="35" t="s">
        <v>1</v>
      </c>
      <c r="M1" s="131" t="s">
        <v>643</v>
      </c>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row>
    <row r="2" spans="1:78" customFormat="1" ht="21" customHeight="1" x14ac:dyDescent="0.25">
      <c r="A2" s="178"/>
      <c r="B2" s="45"/>
      <c r="C2" s="184"/>
      <c r="D2" s="184"/>
      <c r="E2" s="184"/>
      <c r="F2" s="184"/>
      <c r="G2" s="184"/>
      <c r="H2" s="184"/>
      <c r="I2" s="184"/>
      <c r="J2" s="184"/>
      <c r="K2" s="185"/>
      <c r="L2" s="35" t="s">
        <v>3</v>
      </c>
      <c r="M2" s="33" t="s">
        <v>4</v>
      </c>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3" spans="1:78" customFormat="1" ht="30" customHeight="1" x14ac:dyDescent="0.25">
      <c r="A3" s="179"/>
      <c r="B3" s="45"/>
      <c r="C3" s="187" t="s">
        <v>5</v>
      </c>
      <c r="D3" s="187"/>
      <c r="E3" s="187"/>
      <c r="F3" s="187"/>
      <c r="G3" s="187"/>
      <c r="H3" s="187"/>
      <c r="I3" s="187"/>
      <c r="J3" s="187"/>
      <c r="K3" s="188"/>
      <c r="L3" s="113" t="s">
        <v>6</v>
      </c>
      <c r="M3" s="34" t="s">
        <v>7</v>
      </c>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row>
    <row r="4" spans="1:78" ht="34.5" customHeight="1" x14ac:dyDescent="0.2">
      <c r="A4" s="176" t="s">
        <v>8</v>
      </c>
      <c r="B4" s="189" t="s">
        <v>9</v>
      </c>
      <c r="C4" s="190" t="s">
        <v>10</v>
      </c>
      <c r="D4" s="190" t="s">
        <v>11</v>
      </c>
      <c r="E4" s="189" t="s">
        <v>12</v>
      </c>
      <c r="F4" s="189" t="s">
        <v>13</v>
      </c>
      <c r="G4" s="189" t="s">
        <v>14</v>
      </c>
      <c r="H4" s="189" t="s">
        <v>540</v>
      </c>
      <c r="I4" s="189" t="s">
        <v>261</v>
      </c>
      <c r="J4" s="190"/>
      <c r="K4" s="190"/>
      <c r="L4" s="190"/>
      <c r="M4" s="176" t="s">
        <v>260</v>
      </c>
    </row>
    <row r="5" spans="1:78" ht="40.5" customHeight="1" x14ac:dyDescent="0.2">
      <c r="A5" s="176"/>
      <c r="B5" s="189"/>
      <c r="C5" s="190"/>
      <c r="D5" s="190"/>
      <c r="E5" s="189"/>
      <c r="F5" s="189"/>
      <c r="G5" s="189"/>
      <c r="H5" s="189"/>
      <c r="I5" s="122" t="s">
        <v>19</v>
      </c>
      <c r="J5" s="122" t="s">
        <v>20</v>
      </c>
      <c r="K5" s="122" t="s">
        <v>21</v>
      </c>
      <c r="L5" s="123" t="s">
        <v>22</v>
      </c>
      <c r="M5" s="176"/>
    </row>
    <row r="6" spans="1:78" ht="27.75" customHeight="1" x14ac:dyDescent="0.2">
      <c r="A6" s="177" t="s">
        <v>25</v>
      </c>
      <c r="B6" s="177"/>
      <c r="C6" s="177"/>
      <c r="D6" s="177"/>
      <c r="E6" s="177"/>
      <c r="F6" s="177"/>
      <c r="G6" s="177"/>
      <c r="H6" s="177"/>
      <c r="I6" s="177"/>
      <c r="J6" s="177"/>
      <c r="K6" s="177"/>
      <c r="L6" s="177"/>
      <c r="M6" s="177"/>
      <c r="AB6" s="1" t="s">
        <v>27</v>
      </c>
    </row>
    <row r="7" spans="1:78" s="20" customFormat="1" ht="59.25" customHeight="1" x14ac:dyDescent="0.2">
      <c r="A7" s="116" t="s">
        <v>699</v>
      </c>
      <c r="B7" s="114" t="s">
        <v>535</v>
      </c>
      <c r="C7" s="121" t="s">
        <v>536</v>
      </c>
      <c r="D7" s="116" t="s">
        <v>537</v>
      </c>
      <c r="E7" s="116" t="s">
        <v>45</v>
      </c>
      <c r="F7" s="115" t="s">
        <v>142</v>
      </c>
      <c r="G7" s="115" t="s">
        <v>142</v>
      </c>
      <c r="H7" s="121" t="s">
        <v>392</v>
      </c>
      <c r="I7" s="118">
        <v>3</v>
      </c>
      <c r="J7" s="118">
        <v>3</v>
      </c>
      <c r="K7" s="118">
        <v>3</v>
      </c>
      <c r="L7" s="116">
        <f t="shared" ref="L7" si="0">SUM(I7:K7)</f>
        <v>9</v>
      </c>
      <c r="M7" s="119" t="str">
        <f>IF(L7&lt;=5,"BAJO",IF(L7=6,"MEDIO","ALTO"))</f>
        <v>ALTO</v>
      </c>
    </row>
    <row r="8" spans="1:78" ht="25.5" x14ac:dyDescent="0.2">
      <c r="A8" s="126" t="s">
        <v>700</v>
      </c>
      <c r="B8" s="23" t="s">
        <v>576</v>
      </c>
      <c r="C8" s="23" t="s">
        <v>351</v>
      </c>
      <c r="D8" s="23" t="s">
        <v>97</v>
      </c>
      <c r="E8" s="23" t="s">
        <v>45</v>
      </c>
      <c r="F8" s="23" t="s">
        <v>98</v>
      </c>
      <c r="G8" s="23" t="s">
        <v>98</v>
      </c>
      <c r="H8" s="71" t="s">
        <v>392</v>
      </c>
      <c r="I8" s="38">
        <v>3</v>
      </c>
      <c r="J8" s="38">
        <v>3</v>
      </c>
      <c r="K8" s="38">
        <v>3</v>
      </c>
      <c r="L8" s="38">
        <f>SUM(I8:K8)</f>
        <v>9</v>
      </c>
      <c r="M8" s="30" t="str">
        <f>IF(L8&lt;=5,"BAJO",IF(L8=6,"MEDIO","ALTO"))</f>
        <v>ALTO</v>
      </c>
    </row>
    <row r="9" spans="1:78" ht="38.25" x14ac:dyDescent="0.2">
      <c r="A9" s="116" t="s">
        <v>701</v>
      </c>
      <c r="B9" s="23" t="s">
        <v>577</v>
      </c>
      <c r="C9" s="23" t="s">
        <v>154</v>
      </c>
      <c r="D9" s="23" t="s">
        <v>97</v>
      </c>
      <c r="E9" s="23" t="s">
        <v>45</v>
      </c>
      <c r="F9" s="23" t="s">
        <v>142</v>
      </c>
      <c r="G9" s="23" t="s">
        <v>142</v>
      </c>
      <c r="H9" s="71" t="s">
        <v>392</v>
      </c>
      <c r="I9" s="38">
        <v>3</v>
      </c>
      <c r="J9" s="38">
        <v>3</v>
      </c>
      <c r="K9" s="38">
        <v>3</v>
      </c>
      <c r="L9" s="38">
        <f>SUM(I9:K9)</f>
        <v>9</v>
      </c>
      <c r="M9" s="30" t="str">
        <f t="shared" ref="M9:M35" si="1">IF(L9&lt;=5,"BAJO",IF(L9=6,"MEDIO","ALTO"))</f>
        <v>ALTO</v>
      </c>
    </row>
    <row r="10" spans="1:78" ht="54" customHeight="1" x14ac:dyDescent="0.2">
      <c r="A10" s="126" t="s">
        <v>702</v>
      </c>
      <c r="B10" s="23" t="s">
        <v>575</v>
      </c>
      <c r="C10" s="23" t="s">
        <v>155</v>
      </c>
      <c r="D10" s="23" t="s">
        <v>97</v>
      </c>
      <c r="E10" s="23" t="s">
        <v>45</v>
      </c>
      <c r="F10" s="23" t="s">
        <v>142</v>
      </c>
      <c r="G10" s="23" t="s">
        <v>142</v>
      </c>
      <c r="H10" s="71" t="s">
        <v>392</v>
      </c>
      <c r="I10" s="38">
        <v>3</v>
      </c>
      <c r="J10" s="38">
        <v>3</v>
      </c>
      <c r="K10" s="38">
        <v>3</v>
      </c>
      <c r="L10" s="38">
        <f>SUM(I10:K10)</f>
        <v>9</v>
      </c>
      <c r="M10" s="30" t="str">
        <f t="shared" si="1"/>
        <v>ALTO</v>
      </c>
    </row>
    <row r="11" spans="1:78" ht="73.5" customHeight="1" x14ac:dyDescent="0.2">
      <c r="A11" s="116" t="s">
        <v>820</v>
      </c>
      <c r="B11" s="23" t="s">
        <v>578</v>
      </c>
      <c r="C11" s="23" t="s">
        <v>99</v>
      </c>
      <c r="D11" s="23" t="s">
        <v>97</v>
      </c>
      <c r="E11" s="23" t="s">
        <v>62</v>
      </c>
      <c r="F11" s="23" t="s">
        <v>51</v>
      </c>
      <c r="G11" s="23" t="s">
        <v>51</v>
      </c>
      <c r="H11" s="71" t="s">
        <v>392</v>
      </c>
      <c r="I11" s="38">
        <v>3</v>
      </c>
      <c r="J11" s="38">
        <v>1</v>
      </c>
      <c r="K11" s="38">
        <v>2</v>
      </c>
      <c r="L11" s="38">
        <f t="shared" ref="L11:L35" si="2">SUM(I11:K11)</f>
        <v>6</v>
      </c>
      <c r="M11" s="30" t="str">
        <f t="shared" si="1"/>
        <v>MEDIO</v>
      </c>
    </row>
    <row r="12" spans="1:78" ht="60" customHeight="1" x14ac:dyDescent="0.2">
      <c r="A12" s="126" t="s">
        <v>703</v>
      </c>
      <c r="B12" s="23" t="s">
        <v>141</v>
      </c>
      <c r="C12" s="23" t="s">
        <v>145</v>
      </c>
      <c r="D12" s="23" t="s">
        <v>97</v>
      </c>
      <c r="E12" s="23" t="s">
        <v>62</v>
      </c>
      <c r="F12" s="23" t="s">
        <v>142</v>
      </c>
      <c r="G12" s="23" t="s">
        <v>142</v>
      </c>
      <c r="H12" s="71" t="s">
        <v>392</v>
      </c>
      <c r="I12" s="38">
        <v>3</v>
      </c>
      <c r="J12" s="38">
        <v>3</v>
      </c>
      <c r="K12" s="38">
        <v>3</v>
      </c>
      <c r="L12" s="38">
        <f>SUM(I12:K12)</f>
        <v>9</v>
      </c>
      <c r="M12" s="30" t="str">
        <f t="shared" si="1"/>
        <v>ALTO</v>
      </c>
    </row>
    <row r="13" spans="1:78" ht="39.75" customHeight="1" x14ac:dyDescent="0.2">
      <c r="A13" s="116" t="s">
        <v>704</v>
      </c>
      <c r="B13" s="23" t="s">
        <v>100</v>
      </c>
      <c r="C13" s="23" t="s">
        <v>143</v>
      </c>
      <c r="D13" s="23" t="s">
        <v>97</v>
      </c>
      <c r="E13" s="23" t="s">
        <v>62</v>
      </c>
      <c r="F13" s="23" t="s">
        <v>51</v>
      </c>
      <c r="G13" s="23" t="s">
        <v>51</v>
      </c>
      <c r="H13" s="71" t="s">
        <v>392</v>
      </c>
      <c r="I13" s="38">
        <v>2</v>
      </c>
      <c r="J13" s="38">
        <v>2</v>
      </c>
      <c r="K13" s="38">
        <v>3</v>
      </c>
      <c r="L13" s="38">
        <f t="shared" si="2"/>
        <v>7</v>
      </c>
      <c r="M13" s="30" t="str">
        <f t="shared" si="1"/>
        <v>ALTO</v>
      </c>
    </row>
    <row r="14" spans="1:78" ht="59.25" customHeight="1" x14ac:dyDescent="0.2">
      <c r="A14" s="126" t="s">
        <v>705</v>
      </c>
      <c r="B14" s="23" t="s">
        <v>101</v>
      </c>
      <c r="C14" s="23" t="s">
        <v>102</v>
      </c>
      <c r="D14" s="23" t="s">
        <v>97</v>
      </c>
      <c r="E14" s="23" t="s">
        <v>62</v>
      </c>
      <c r="F14" s="23" t="s">
        <v>51</v>
      </c>
      <c r="G14" s="23" t="s">
        <v>51</v>
      </c>
      <c r="H14" s="71" t="s">
        <v>392</v>
      </c>
      <c r="I14" s="38">
        <v>3</v>
      </c>
      <c r="J14" s="38">
        <v>3</v>
      </c>
      <c r="K14" s="38">
        <v>3</v>
      </c>
      <c r="L14" s="38">
        <f t="shared" si="2"/>
        <v>9</v>
      </c>
      <c r="M14" s="30" t="str">
        <f t="shared" si="1"/>
        <v>ALTO</v>
      </c>
    </row>
    <row r="15" spans="1:78" ht="25.5" x14ac:dyDescent="0.2">
      <c r="A15" s="116" t="s">
        <v>706</v>
      </c>
      <c r="B15" s="23" t="s">
        <v>144</v>
      </c>
      <c r="C15" s="23" t="s">
        <v>103</v>
      </c>
      <c r="D15" s="23" t="s">
        <v>97</v>
      </c>
      <c r="E15" s="23" t="s">
        <v>62</v>
      </c>
      <c r="F15" s="23" t="s">
        <v>98</v>
      </c>
      <c r="G15" s="23" t="s">
        <v>98</v>
      </c>
      <c r="H15" s="71" t="s">
        <v>392</v>
      </c>
      <c r="I15" s="38">
        <v>3</v>
      </c>
      <c r="J15" s="38">
        <v>3</v>
      </c>
      <c r="K15" s="38">
        <v>3</v>
      </c>
      <c r="L15" s="38">
        <f t="shared" si="2"/>
        <v>9</v>
      </c>
      <c r="M15" s="30" t="str">
        <f t="shared" si="1"/>
        <v>ALTO</v>
      </c>
    </row>
    <row r="16" spans="1:78" ht="25.5" x14ac:dyDescent="0.2">
      <c r="A16" s="126" t="s">
        <v>707</v>
      </c>
      <c r="B16" s="23" t="s">
        <v>104</v>
      </c>
      <c r="C16" s="23" t="s">
        <v>105</v>
      </c>
      <c r="D16" s="23" t="s">
        <v>97</v>
      </c>
      <c r="E16" s="23" t="s">
        <v>62</v>
      </c>
      <c r="F16" s="23" t="s">
        <v>142</v>
      </c>
      <c r="G16" s="23" t="s">
        <v>142</v>
      </c>
      <c r="H16" s="71" t="s">
        <v>392</v>
      </c>
      <c r="I16" s="38">
        <v>3</v>
      </c>
      <c r="J16" s="38">
        <v>1</v>
      </c>
      <c r="K16" s="38">
        <v>2</v>
      </c>
      <c r="L16" s="38">
        <f t="shared" si="2"/>
        <v>6</v>
      </c>
      <c r="M16" s="30" t="str">
        <f t="shared" si="1"/>
        <v>MEDIO</v>
      </c>
    </row>
    <row r="17" spans="1:13" ht="38.25" x14ac:dyDescent="0.2">
      <c r="A17" s="116" t="s">
        <v>708</v>
      </c>
      <c r="B17" s="23" t="s">
        <v>156</v>
      </c>
      <c r="C17" s="23" t="s">
        <v>157</v>
      </c>
      <c r="D17" s="23" t="s">
        <v>97</v>
      </c>
      <c r="E17" s="23" t="s">
        <v>62</v>
      </c>
      <c r="F17" s="23" t="s">
        <v>142</v>
      </c>
      <c r="G17" s="23" t="s">
        <v>142</v>
      </c>
      <c r="H17" s="71" t="s">
        <v>392</v>
      </c>
      <c r="I17" s="38">
        <v>2</v>
      </c>
      <c r="J17" s="38">
        <v>1</v>
      </c>
      <c r="K17" s="38">
        <v>2</v>
      </c>
      <c r="L17" s="38">
        <f t="shared" si="2"/>
        <v>5</v>
      </c>
      <c r="M17" s="30" t="str">
        <f t="shared" si="1"/>
        <v>BAJO</v>
      </c>
    </row>
    <row r="18" spans="1:13" ht="25.5" x14ac:dyDescent="0.2">
      <c r="A18" s="126" t="s">
        <v>709</v>
      </c>
      <c r="B18" s="23" t="s">
        <v>158</v>
      </c>
      <c r="C18" s="23" t="s">
        <v>159</v>
      </c>
      <c r="D18" s="23" t="s">
        <v>97</v>
      </c>
      <c r="E18" s="23" t="s">
        <v>62</v>
      </c>
      <c r="F18" s="23" t="s">
        <v>142</v>
      </c>
      <c r="G18" s="23" t="s">
        <v>142</v>
      </c>
      <c r="H18" s="71" t="s">
        <v>392</v>
      </c>
      <c r="I18" s="38">
        <v>2</v>
      </c>
      <c r="J18" s="38">
        <v>1</v>
      </c>
      <c r="K18" s="38">
        <v>2</v>
      </c>
      <c r="L18" s="38">
        <f t="shared" si="2"/>
        <v>5</v>
      </c>
      <c r="M18" s="30" t="str">
        <f t="shared" si="1"/>
        <v>BAJO</v>
      </c>
    </row>
    <row r="19" spans="1:13" ht="25.5" x14ac:dyDescent="0.2">
      <c r="A19" s="116" t="s">
        <v>710</v>
      </c>
      <c r="B19" s="23" t="s">
        <v>160</v>
      </c>
      <c r="C19" s="23" t="s">
        <v>161</v>
      </c>
      <c r="D19" s="23" t="s">
        <v>97</v>
      </c>
      <c r="E19" s="23" t="s">
        <v>62</v>
      </c>
      <c r="F19" s="23" t="s">
        <v>142</v>
      </c>
      <c r="G19" s="23" t="s">
        <v>142</v>
      </c>
      <c r="H19" s="71" t="s">
        <v>392</v>
      </c>
      <c r="I19" s="38">
        <v>2</v>
      </c>
      <c r="J19" s="38">
        <v>1</v>
      </c>
      <c r="K19" s="38">
        <v>2</v>
      </c>
      <c r="L19" s="38">
        <f t="shared" si="2"/>
        <v>5</v>
      </c>
      <c r="M19" s="30" t="str">
        <f t="shared" si="1"/>
        <v>BAJO</v>
      </c>
    </row>
    <row r="20" spans="1:13" ht="25.5" x14ac:dyDescent="0.2">
      <c r="A20" s="126" t="s">
        <v>711</v>
      </c>
      <c r="B20" s="23" t="s">
        <v>106</v>
      </c>
      <c r="C20" s="23" t="s">
        <v>107</v>
      </c>
      <c r="D20" s="23" t="s">
        <v>97</v>
      </c>
      <c r="E20" s="23" t="s">
        <v>27</v>
      </c>
      <c r="F20" s="23" t="s">
        <v>51</v>
      </c>
      <c r="G20" s="23" t="s">
        <v>51</v>
      </c>
      <c r="H20" s="71" t="s">
        <v>392</v>
      </c>
      <c r="I20" s="38">
        <v>3</v>
      </c>
      <c r="J20" s="38">
        <v>1</v>
      </c>
      <c r="K20" s="38">
        <v>2</v>
      </c>
      <c r="L20" s="38">
        <f t="shared" si="2"/>
        <v>6</v>
      </c>
      <c r="M20" s="30" t="str">
        <f t="shared" si="1"/>
        <v>MEDIO</v>
      </c>
    </row>
    <row r="21" spans="1:13" ht="25.5" x14ac:dyDescent="0.2">
      <c r="A21" s="116" t="s">
        <v>712</v>
      </c>
      <c r="B21" s="23" t="s">
        <v>146</v>
      </c>
      <c r="C21" s="23" t="s">
        <v>151</v>
      </c>
      <c r="D21" s="23" t="s">
        <v>97</v>
      </c>
      <c r="E21" s="23" t="s">
        <v>62</v>
      </c>
      <c r="F21" s="23" t="s">
        <v>142</v>
      </c>
      <c r="G21" s="23" t="s">
        <v>142</v>
      </c>
      <c r="H21" s="71" t="s">
        <v>392</v>
      </c>
      <c r="I21" s="38">
        <v>3</v>
      </c>
      <c r="J21" s="38">
        <v>3</v>
      </c>
      <c r="K21" s="38">
        <v>3</v>
      </c>
      <c r="L21" s="38">
        <f>SUM(I21:K21)</f>
        <v>9</v>
      </c>
      <c r="M21" s="30" t="str">
        <f t="shared" si="1"/>
        <v>ALTO</v>
      </c>
    </row>
    <row r="22" spans="1:13" ht="25.5" x14ac:dyDescent="0.2">
      <c r="A22" s="126" t="s">
        <v>713</v>
      </c>
      <c r="B22" s="23" t="s">
        <v>147</v>
      </c>
      <c r="C22" s="23" t="s">
        <v>150</v>
      </c>
      <c r="D22" s="23" t="s">
        <v>97</v>
      </c>
      <c r="E22" s="23" t="s">
        <v>62</v>
      </c>
      <c r="F22" s="23" t="s">
        <v>142</v>
      </c>
      <c r="G22" s="23" t="s">
        <v>142</v>
      </c>
      <c r="H22" s="71" t="s">
        <v>392</v>
      </c>
      <c r="I22" s="38">
        <v>3</v>
      </c>
      <c r="J22" s="38">
        <v>3</v>
      </c>
      <c r="K22" s="38">
        <v>3</v>
      </c>
      <c r="L22" s="38">
        <f>SUM(I22:K22)</f>
        <v>9</v>
      </c>
      <c r="M22" s="30" t="str">
        <f t="shared" si="1"/>
        <v>ALTO</v>
      </c>
    </row>
    <row r="23" spans="1:13" ht="25.5" x14ac:dyDescent="0.2">
      <c r="A23" s="116" t="s">
        <v>714</v>
      </c>
      <c r="B23" s="23" t="s">
        <v>148</v>
      </c>
      <c r="C23" s="23" t="s">
        <v>149</v>
      </c>
      <c r="D23" s="23" t="s">
        <v>97</v>
      </c>
      <c r="E23" s="23" t="s">
        <v>62</v>
      </c>
      <c r="F23" s="23" t="s">
        <v>142</v>
      </c>
      <c r="G23" s="23" t="s">
        <v>142</v>
      </c>
      <c r="H23" s="71" t="s">
        <v>392</v>
      </c>
      <c r="I23" s="38">
        <v>3</v>
      </c>
      <c r="J23" s="38">
        <v>1</v>
      </c>
      <c r="K23" s="38">
        <v>2</v>
      </c>
      <c r="L23" s="38">
        <f t="shared" ref="L23:L25" si="3">SUM(I23:K23)</f>
        <v>6</v>
      </c>
      <c r="M23" s="30" t="str">
        <f t="shared" si="1"/>
        <v>MEDIO</v>
      </c>
    </row>
    <row r="24" spans="1:13" ht="25.5" x14ac:dyDescent="0.2">
      <c r="A24" s="126" t="s">
        <v>715</v>
      </c>
      <c r="B24" s="23" t="s">
        <v>162</v>
      </c>
      <c r="C24" s="23" t="s">
        <v>163</v>
      </c>
      <c r="D24" s="23" t="s">
        <v>97</v>
      </c>
      <c r="E24" s="23" t="s">
        <v>62</v>
      </c>
      <c r="F24" s="23" t="s">
        <v>142</v>
      </c>
      <c r="G24" s="23" t="s">
        <v>142</v>
      </c>
      <c r="H24" s="71" t="s">
        <v>392</v>
      </c>
      <c r="I24" s="38">
        <v>3</v>
      </c>
      <c r="J24" s="38">
        <v>1</v>
      </c>
      <c r="K24" s="38">
        <v>2</v>
      </c>
      <c r="L24" s="38">
        <f t="shared" si="3"/>
        <v>6</v>
      </c>
      <c r="M24" s="30" t="str">
        <f t="shared" si="1"/>
        <v>MEDIO</v>
      </c>
    </row>
    <row r="25" spans="1:13" ht="25.5" x14ac:dyDescent="0.2">
      <c r="A25" s="116" t="s">
        <v>716</v>
      </c>
      <c r="B25" s="23" t="s">
        <v>258</v>
      </c>
      <c r="C25" s="23" t="s">
        <v>259</v>
      </c>
      <c r="D25" s="23" t="s">
        <v>97</v>
      </c>
      <c r="E25" s="23" t="s">
        <v>62</v>
      </c>
      <c r="F25" s="23" t="s">
        <v>142</v>
      </c>
      <c r="G25" s="23" t="s">
        <v>142</v>
      </c>
      <c r="H25" s="71" t="s">
        <v>392</v>
      </c>
      <c r="I25" s="38">
        <v>3</v>
      </c>
      <c r="J25" s="38">
        <v>1</v>
      </c>
      <c r="K25" s="38">
        <v>2</v>
      </c>
      <c r="L25" s="38">
        <f t="shared" si="3"/>
        <v>6</v>
      </c>
      <c r="M25" s="30" t="str">
        <f t="shared" si="1"/>
        <v>MEDIO</v>
      </c>
    </row>
    <row r="26" spans="1:13" ht="33.75" customHeight="1" x14ac:dyDescent="0.2">
      <c r="A26" s="126" t="s">
        <v>717</v>
      </c>
      <c r="B26" s="23" t="s">
        <v>108</v>
      </c>
      <c r="C26" s="23" t="s">
        <v>109</v>
      </c>
      <c r="D26" s="23" t="s">
        <v>110</v>
      </c>
      <c r="E26" s="23" t="s">
        <v>27</v>
      </c>
      <c r="F26" s="23" t="s">
        <v>98</v>
      </c>
      <c r="G26" s="23" t="s">
        <v>98</v>
      </c>
      <c r="H26" s="71" t="s">
        <v>392</v>
      </c>
      <c r="I26" s="38">
        <v>2</v>
      </c>
      <c r="J26" s="38">
        <v>3</v>
      </c>
      <c r="K26" s="38">
        <v>3</v>
      </c>
      <c r="L26" s="38">
        <f t="shared" si="2"/>
        <v>8</v>
      </c>
      <c r="M26" s="30" t="str">
        <f t="shared" si="1"/>
        <v>ALTO</v>
      </c>
    </row>
    <row r="27" spans="1:13" ht="25.5" x14ac:dyDescent="0.2">
      <c r="A27" s="116" t="s">
        <v>718</v>
      </c>
      <c r="B27" s="23" t="s">
        <v>111</v>
      </c>
      <c r="C27" s="23" t="s">
        <v>112</v>
      </c>
      <c r="D27" s="23" t="s">
        <v>110</v>
      </c>
      <c r="E27" s="23" t="s">
        <v>27</v>
      </c>
      <c r="F27" s="23" t="s">
        <v>98</v>
      </c>
      <c r="G27" s="23" t="s">
        <v>98</v>
      </c>
      <c r="H27" s="71" t="s">
        <v>392</v>
      </c>
      <c r="I27" s="38">
        <v>3</v>
      </c>
      <c r="J27" s="38">
        <v>3</v>
      </c>
      <c r="K27" s="38">
        <v>3</v>
      </c>
      <c r="L27" s="38">
        <f t="shared" si="2"/>
        <v>9</v>
      </c>
      <c r="M27" s="30" t="str">
        <f t="shared" si="1"/>
        <v>ALTO</v>
      </c>
    </row>
    <row r="28" spans="1:13" ht="15" x14ac:dyDescent="0.2">
      <c r="A28" s="126" t="s">
        <v>719</v>
      </c>
      <c r="B28" s="23" t="s">
        <v>113</v>
      </c>
      <c r="C28" s="23" t="s">
        <v>114</v>
      </c>
      <c r="D28" s="23" t="s">
        <v>115</v>
      </c>
      <c r="E28" s="23" t="s">
        <v>27</v>
      </c>
      <c r="F28" s="23" t="s">
        <v>98</v>
      </c>
      <c r="G28" s="23" t="s">
        <v>98</v>
      </c>
      <c r="H28" s="71" t="s">
        <v>392</v>
      </c>
      <c r="I28" s="38">
        <v>2</v>
      </c>
      <c r="J28" s="38">
        <v>3</v>
      </c>
      <c r="K28" s="38">
        <v>3</v>
      </c>
      <c r="L28" s="38">
        <f t="shared" si="2"/>
        <v>8</v>
      </c>
      <c r="M28" s="30" t="str">
        <f t="shared" si="1"/>
        <v>ALTO</v>
      </c>
    </row>
    <row r="29" spans="1:13" ht="48" customHeight="1" x14ac:dyDescent="0.2">
      <c r="A29" s="116" t="s">
        <v>720</v>
      </c>
      <c r="B29" s="23" t="s">
        <v>116</v>
      </c>
      <c r="C29" s="23" t="s">
        <v>117</v>
      </c>
      <c r="D29" s="23" t="s">
        <v>118</v>
      </c>
      <c r="E29" s="23" t="s">
        <v>62</v>
      </c>
      <c r="F29" s="23" t="s">
        <v>51</v>
      </c>
      <c r="G29" s="23" t="s">
        <v>51</v>
      </c>
      <c r="H29" s="71" t="s">
        <v>392</v>
      </c>
      <c r="I29" s="38">
        <v>3</v>
      </c>
      <c r="J29" s="38">
        <v>1</v>
      </c>
      <c r="K29" s="38">
        <v>3</v>
      </c>
      <c r="L29" s="38">
        <f t="shared" si="2"/>
        <v>7</v>
      </c>
      <c r="M29" s="30" t="str">
        <f t="shared" si="1"/>
        <v>ALTO</v>
      </c>
    </row>
    <row r="30" spans="1:13" ht="25.5" x14ac:dyDescent="0.2">
      <c r="A30" s="126" t="s">
        <v>721</v>
      </c>
      <c r="B30" s="23" t="s">
        <v>119</v>
      </c>
      <c r="C30" s="23" t="s">
        <v>120</v>
      </c>
      <c r="D30" s="23" t="s">
        <v>152</v>
      </c>
      <c r="E30" s="23" t="s">
        <v>46</v>
      </c>
      <c r="F30" s="23" t="s">
        <v>153</v>
      </c>
      <c r="G30" s="23" t="s">
        <v>153</v>
      </c>
      <c r="H30" s="71" t="s">
        <v>392</v>
      </c>
      <c r="I30" s="38">
        <v>3</v>
      </c>
      <c r="J30" s="38">
        <v>1</v>
      </c>
      <c r="K30" s="38">
        <v>3</v>
      </c>
      <c r="L30" s="38">
        <f t="shared" si="2"/>
        <v>7</v>
      </c>
      <c r="M30" s="30" t="str">
        <f t="shared" si="1"/>
        <v>ALTO</v>
      </c>
    </row>
    <row r="31" spans="1:13" ht="25.5" x14ac:dyDescent="0.2">
      <c r="A31" s="116" t="s">
        <v>722</v>
      </c>
      <c r="B31" s="23" t="s">
        <v>573</v>
      </c>
      <c r="C31" s="23" t="s">
        <v>574</v>
      </c>
      <c r="D31" s="23" t="s">
        <v>140</v>
      </c>
      <c r="E31" s="23" t="s">
        <v>62</v>
      </c>
      <c r="F31" s="23" t="s">
        <v>134</v>
      </c>
      <c r="G31" s="23" t="s">
        <v>134</v>
      </c>
      <c r="H31" s="71" t="s">
        <v>392</v>
      </c>
      <c r="I31" s="38">
        <v>3</v>
      </c>
      <c r="J31" s="38">
        <v>2</v>
      </c>
      <c r="K31" s="38">
        <v>1</v>
      </c>
      <c r="L31" s="38">
        <f t="shared" si="2"/>
        <v>6</v>
      </c>
      <c r="M31" s="30" t="str">
        <f t="shared" si="1"/>
        <v>MEDIO</v>
      </c>
    </row>
    <row r="32" spans="1:13" ht="48" customHeight="1" x14ac:dyDescent="0.2">
      <c r="A32" s="126" t="s">
        <v>723</v>
      </c>
      <c r="B32" s="23" t="s">
        <v>132</v>
      </c>
      <c r="C32" s="23" t="s">
        <v>136</v>
      </c>
      <c r="D32" s="23" t="s">
        <v>133</v>
      </c>
      <c r="E32" s="23" t="s">
        <v>45</v>
      </c>
      <c r="F32" s="23" t="s">
        <v>98</v>
      </c>
      <c r="G32" s="23" t="s">
        <v>98</v>
      </c>
      <c r="H32" s="71" t="s">
        <v>392</v>
      </c>
      <c r="I32" s="38">
        <v>3</v>
      </c>
      <c r="J32" s="38">
        <v>3</v>
      </c>
      <c r="K32" s="38">
        <v>3</v>
      </c>
      <c r="L32" s="38">
        <f t="shared" si="2"/>
        <v>9</v>
      </c>
      <c r="M32" s="30" t="str">
        <f t="shared" si="1"/>
        <v>ALTO</v>
      </c>
    </row>
    <row r="33" spans="1:13" ht="46.5" customHeight="1" x14ac:dyDescent="0.2">
      <c r="A33" s="116" t="s">
        <v>724</v>
      </c>
      <c r="B33" s="23" t="s">
        <v>135</v>
      </c>
      <c r="C33" s="23" t="s">
        <v>137</v>
      </c>
      <c r="D33" s="23" t="s">
        <v>133</v>
      </c>
      <c r="E33" s="23" t="s">
        <v>45</v>
      </c>
      <c r="F33" s="23" t="s">
        <v>98</v>
      </c>
      <c r="G33" s="23" t="s">
        <v>98</v>
      </c>
      <c r="H33" s="71" t="s">
        <v>392</v>
      </c>
      <c r="I33" s="38">
        <v>3</v>
      </c>
      <c r="J33" s="38">
        <v>3</v>
      </c>
      <c r="K33" s="38">
        <v>3</v>
      </c>
      <c r="L33" s="38">
        <f t="shared" si="2"/>
        <v>9</v>
      </c>
      <c r="M33" s="30" t="str">
        <f t="shared" si="1"/>
        <v>ALTO</v>
      </c>
    </row>
    <row r="34" spans="1:13" ht="25.5" x14ac:dyDescent="0.2">
      <c r="A34" s="126" t="s">
        <v>725</v>
      </c>
      <c r="B34" s="23" t="s">
        <v>138</v>
      </c>
      <c r="C34" s="23" t="s">
        <v>139</v>
      </c>
      <c r="D34" s="23" t="s">
        <v>133</v>
      </c>
      <c r="E34" s="23" t="s">
        <v>45</v>
      </c>
      <c r="F34" s="23" t="s">
        <v>98</v>
      </c>
      <c r="G34" s="23" t="s">
        <v>98</v>
      </c>
      <c r="H34" s="71" t="s">
        <v>392</v>
      </c>
      <c r="I34" s="38">
        <v>3</v>
      </c>
      <c r="J34" s="38">
        <v>3</v>
      </c>
      <c r="K34" s="38">
        <v>3</v>
      </c>
      <c r="L34" s="38">
        <f t="shared" si="2"/>
        <v>9</v>
      </c>
      <c r="M34" s="30" t="str">
        <f t="shared" si="1"/>
        <v>ALTO</v>
      </c>
    </row>
    <row r="35" spans="1:13" ht="30.75" customHeight="1" x14ac:dyDescent="0.2">
      <c r="A35" s="116" t="s">
        <v>819</v>
      </c>
      <c r="B35" s="23" t="s">
        <v>816</v>
      </c>
      <c r="C35" s="23" t="s">
        <v>817</v>
      </c>
      <c r="D35" s="133" t="s">
        <v>818</v>
      </c>
      <c r="E35" s="23" t="s">
        <v>45</v>
      </c>
      <c r="F35" s="23" t="s">
        <v>51</v>
      </c>
      <c r="G35" s="126" t="s">
        <v>51</v>
      </c>
      <c r="H35" s="23" t="s">
        <v>286</v>
      </c>
      <c r="I35" s="38">
        <v>3</v>
      </c>
      <c r="J35" s="38">
        <v>3</v>
      </c>
      <c r="K35" s="38">
        <v>3</v>
      </c>
      <c r="L35" s="38">
        <f t="shared" si="2"/>
        <v>9</v>
      </c>
      <c r="M35" s="30" t="str">
        <f t="shared" si="1"/>
        <v>ALTO</v>
      </c>
    </row>
    <row r="36" spans="1:13" ht="30.75" customHeight="1" thickBot="1" x14ac:dyDescent="0.25">
      <c r="M36" s="135"/>
    </row>
  </sheetData>
  <customSheetViews>
    <customSheetView guid="{D339925F-39FB-4F96-AB51-F6DFCF46C7A0}" scale="70">
      <selection activeCell="M38" sqref="M38:M40"/>
      <pageMargins left="0.7" right="0.7" top="0.75" bottom="0.75" header="0.3" footer="0.3"/>
    </customSheetView>
  </customSheetViews>
  <mergeCells count="14">
    <mergeCell ref="M4:M5"/>
    <mergeCell ref="A6:M6"/>
    <mergeCell ref="A1:A3"/>
    <mergeCell ref="C1:K2"/>
    <mergeCell ref="C3:K3"/>
    <mergeCell ref="A4:A5"/>
    <mergeCell ref="B4:B5"/>
    <mergeCell ref="C4:C5"/>
    <mergeCell ref="D4:D5"/>
    <mergeCell ref="E4:E5"/>
    <mergeCell ref="F4:F5"/>
    <mergeCell ref="G4:G5"/>
    <mergeCell ref="H4:H5"/>
    <mergeCell ref="I4:L4"/>
  </mergeCells>
  <conditionalFormatting sqref="M7">
    <cfRule type="containsText" dxfId="150" priority="15" operator="containsText" text="Medio">
      <formula>NOT(ISERROR(SEARCH("Medio",M7)))</formula>
    </cfRule>
  </conditionalFormatting>
  <conditionalFormatting sqref="M7">
    <cfRule type="containsText" dxfId="149" priority="14" operator="containsText" text="Alto">
      <formula>NOT(ISERROR(SEARCH("Alto",M7)))</formula>
    </cfRule>
  </conditionalFormatting>
  <conditionalFormatting sqref="M7">
    <cfRule type="containsText" dxfId="148" priority="13" operator="containsText" text="Bajo">
      <formula>NOT(ISERROR(SEARCH("Bajo",M7)))</formula>
    </cfRule>
  </conditionalFormatting>
  <conditionalFormatting sqref="M8:M35">
    <cfRule type="containsText" dxfId="147" priority="6" operator="containsText" text="Medio">
      <formula>NOT(ISERROR(SEARCH("Medio",M8)))</formula>
    </cfRule>
  </conditionalFormatting>
  <conditionalFormatting sqref="M8:M35">
    <cfRule type="containsText" dxfId="146" priority="5" operator="containsText" text="Alto">
      <formula>NOT(ISERROR(SEARCH("Alto",M8)))</formula>
    </cfRule>
  </conditionalFormatting>
  <conditionalFormatting sqref="M8:M35">
    <cfRule type="containsText" dxfId="145" priority="4" operator="containsText" text="Bajo">
      <formula>NOT(ISERROR(SEARCH("Bajo",M8)))</formula>
    </cfRule>
  </conditionalFormatting>
  <dataValidations count="1">
    <dataValidation type="list" allowBlank="1" showInputMessage="1" showErrorMessage="1" sqref="E8:E30">
      <formula1>$AB$6:$AB$7</formula1>
    </dataValidation>
  </dataValidations>
  <hyperlinks>
    <hyperlink ref="M36" location="INDICE!A1" display="Indice"/>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INDICE</vt:lpstr>
      <vt:lpstr>Version</vt:lpstr>
      <vt:lpstr>Evaluacion  Institucional</vt:lpstr>
      <vt:lpstr>Planeacion Estrategica</vt:lpstr>
      <vt:lpstr>Subd Juridica</vt:lpstr>
      <vt:lpstr>Planeacion Ambiental</vt:lpstr>
      <vt:lpstr>Calidad Ambiental</vt:lpstr>
      <vt:lpstr>Desarrollo Ambiental</vt:lpstr>
      <vt:lpstr>Direc.TIC</vt:lpstr>
      <vt:lpstr>SAF</vt:lpstr>
      <vt:lpstr>DirTerritoriales</vt:lpstr>
      <vt:lpstr>Relacionamiento Institucion</vt:lpstr>
      <vt:lpstr>Criterios Valoracion de activos</vt:lpstr>
      <vt:lpstr>borrador</vt:lpstr>
    </vt:vector>
  </TitlesOfParts>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JOSE-MORENO</dc:creator>
  <cp:lastModifiedBy>juan-quast</cp:lastModifiedBy>
  <cp:revision/>
  <dcterms:created xsi:type="dcterms:W3CDTF">2015-03-05T04:51:22Z</dcterms:created>
  <dcterms:modified xsi:type="dcterms:W3CDTF">2022-09-16T16:53:16Z</dcterms:modified>
</cp:coreProperties>
</file>